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405" windowWidth="15120" windowHeight="77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Лист1!$A$1:$X$103</definedName>
  </definedNames>
  <calcPr calcId="144525"/>
</workbook>
</file>

<file path=xl/calcChain.xml><?xml version="1.0" encoding="utf-8"?>
<calcChain xmlns="http://schemas.openxmlformats.org/spreadsheetml/2006/main">
  <c r="W102" i="1" l="1"/>
  <c r="X102" i="1"/>
  <c r="V102" i="1"/>
  <c r="W100" i="1"/>
  <c r="X100" i="1"/>
  <c r="V100" i="1"/>
  <c r="W99" i="1"/>
  <c r="X99" i="1"/>
  <c r="V99" i="1"/>
  <c r="X89" i="1" l="1"/>
  <c r="W89" i="1"/>
  <c r="V89" i="1"/>
  <c r="W95" i="1"/>
  <c r="W96" i="1" s="1"/>
  <c r="V95" i="1"/>
  <c r="X95" i="1"/>
  <c r="X96" i="1" s="1"/>
  <c r="V96" i="1"/>
  <c r="U95" i="1"/>
  <c r="U96" i="1" s="1"/>
  <c r="T95" i="1"/>
  <c r="T96" i="1" s="1"/>
  <c r="S95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D96" i="1"/>
  <c r="J88" i="1" l="1"/>
  <c r="K88" i="1"/>
  <c r="L88" i="1"/>
  <c r="M88" i="1"/>
  <c r="N88" i="1"/>
  <c r="O88" i="1"/>
  <c r="P88" i="1"/>
  <c r="Q88" i="1"/>
  <c r="R88" i="1"/>
  <c r="U87" i="1"/>
  <c r="X87" i="1" s="1"/>
  <c r="X88" i="1" s="1"/>
  <c r="T87" i="1"/>
  <c r="T88" i="1" s="1"/>
  <c r="S87" i="1"/>
  <c r="S88" i="1" s="1"/>
  <c r="S80" i="1"/>
  <c r="V87" i="1" l="1"/>
  <c r="V88" i="1" s="1"/>
  <c r="U88" i="1"/>
  <c r="W87" i="1"/>
  <c r="W88" i="1" s="1"/>
  <c r="X50" i="1"/>
  <c r="X52" i="1" s="1"/>
  <c r="J52" i="1"/>
  <c r="K52" i="1"/>
  <c r="L52" i="1"/>
  <c r="M52" i="1"/>
  <c r="N52" i="1"/>
  <c r="O52" i="1"/>
  <c r="P52" i="1"/>
  <c r="Q52" i="1"/>
  <c r="R52" i="1"/>
  <c r="W50" i="1"/>
  <c r="W52" i="1" s="1"/>
  <c r="V50" i="1"/>
  <c r="V52" i="1" s="1"/>
  <c r="E82" i="1" l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D82" i="1"/>
  <c r="X71" i="1"/>
  <c r="U51" i="1"/>
  <c r="U50" i="1"/>
  <c r="T51" i="1"/>
  <c r="T50" i="1"/>
  <c r="S51" i="1"/>
  <c r="S50" i="1"/>
  <c r="I52" i="1"/>
  <c r="E52" i="1"/>
  <c r="F52" i="1"/>
  <c r="G52" i="1"/>
  <c r="D52" i="1"/>
  <c r="H52" i="1"/>
  <c r="W80" i="1"/>
  <c r="W82" i="1" l="1"/>
  <c r="X74" i="1"/>
  <c r="T52" i="1"/>
  <c r="S52" i="1"/>
  <c r="U52" i="1"/>
  <c r="X24" i="1"/>
  <c r="W24" i="1"/>
  <c r="S93" i="1"/>
  <c r="T93" i="1"/>
  <c r="U93" i="1"/>
  <c r="X92" i="1"/>
  <c r="X94" i="1" s="1"/>
  <c r="W92" i="1"/>
  <c r="W94" i="1" s="1"/>
  <c r="V92" i="1"/>
  <c r="V94" i="1" s="1"/>
  <c r="U92" i="1"/>
  <c r="T92" i="1"/>
  <c r="S92" i="1"/>
  <c r="S94" i="1" s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D94" i="1"/>
  <c r="T89" i="1"/>
  <c r="U89" i="1"/>
  <c r="T90" i="1"/>
  <c r="U90" i="1"/>
  <c r="S90" i="1"/>
  <c r="S89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D91" i="1"/>
  <c r="V24" i="1"/>
  <c r="T24" i="1"/>
  <c r="U24" i="1"/>
  <c r="T25" i="1"/>
  <c r="U25" i="1"/>
  <c r="T26" i="1"/>
  <c r="U26" i="1"/>
  <c r="T27" i="1"/>
  <c r="U27" i="1"/>
  <c r="T28" i="1"/>
  <c r="U28" i="1"/>
  <c r="S28" i="1"/>
  <c r="S27" i="1"/>
  <c r="S26" i="1"/>
  <c r="S25" i="1"/>
  <c r="S24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D29" i="1"/>
  <c r="U94" i="1" l="1"/>
  <c r="T91" i="1"/>
  <c r="T94" i="1"/>
  <c r="W91" i="1"/>
  <c r="S91" i="1"/>
  <c r="X91" i="1"/>
  <c r="W29" i="1"/>
  <c r="U91" i="1"/>
  <c r="V91" i="1"/>
  <c r="X29" i="1"/>
  <c r="T29" i="1"/>
  <c r="U29" i="1"/>
  <c r="V29" i="1"/>
  <c r="S29" i="1"/>
  <c r="X80" i="1"/>
  <c r="X82" i="1" l="1"/>
  <c r="X75" i="1"/>
  <c r="X77" i="1" s="1"/>
  <c r="W75" i="1"/>
  <c r="W77" i="1" s="1"/>
  <c r="V75" i="1"/>
  <c r="V77" i="1" s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D77" i="1"/>
  <c r="U76" i="1"/>
  <c r="T76" i="1"/>
  <c r="S76" i="1"/>
  <c r="U75" i="1"/>
  <c r="T75" i="1"/>
  <c r="S75" i="1"/>
  <c r="U12" i="1"/>
  <c r="T12" i="1"/>
  <c r="S12" i="1"/>
  <c r="T77" i="1" l="1"/>
  <c r="S77" i="1"/>
  <c r="U77" i="1"/>
  <c r="T57" i="1" l="1"/>
  <c r="T58" i="1"/>
  <c r="S15" i="1" l="1"/>
  <c r="U66" i="1" l="1"/>
  <c r="U67" i="1"/>
  <c r="U68" i="1"/>
  <c r="U69" i="1"/>
  <c r="T66" i="1"/>
  <c r="T67" i="1"/>
  <c r="T68" i="1"/>
  <c r="T69" i="1"/>
  <c r="S66" i="1"/>
  <c r="S67" i="1"/>
  <c r="S68" i="1"/>
  <c r="S69" i="1"/>
  <c r="U20" i="1"/>
  <c r="U21" i="1"/>
  <c r="U22" i="1"/>
  <c r="T21" i="1"/>
  <c r="T22" i="1"/>
  <c r="T20" i="1"/>
  <c r="E88" i="1"/>
  <c r="F88" i="1"/>
  <c r="G88" i="1"/>
  <c r="H88" i="1"/>
  <c r="I88" i="1"/>
  <c r="D88" i="1"/>
  <c r="S96" i="1" l="1"/>
  <c r="S20" i="1"/>
  <c r="S21" i="1"/>
  <c r="S22" i="1"/>
  <c r="S47" i="1"/>
  <c r="E86" i="1" l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D86" i="1"/>
  <c r="T85" i="1" l="1"/>
  <c r="U32" i="1"/>
  <c r="T84" i="1" l="1"/>
  <c r="U84" i="1"/>
  <c r="U85" i="1"/>
  <c r="U83" i="1"/>
  <c r="S84" i="1"/>
  <c r="S85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D74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D70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D64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D5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D49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D35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D23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D16" i="1"/>
  <c r="T65" i="1"/>
  <c r="U65" i="1"/>
  <c r="U48" i="1"/>
  <c r="T80" i="1"/>
  <c r="U80" i="1"/>
  <c r="S81" i="1"/>
  <c r="S82" i="1" s="1"/>
  <c r="T81" i="1"/>
  <c r="U81" i="1"/>
  <c r="S73" i="1"/>
  <c r="T73" i="1"/>
  <c r="U73" i="1"/>
  <c r="T47" i="1"/>
  <c r="U47" i="1"/>
  <c r="U14" i="1"/>
  <c r="T14" i="1"/>
  <c r="S14" i="1"/>
  <c r="U13" i="1"/>
  <c r="T13" i="1"/>
  <c r="S13" i="1"/>
  <c r="T83" i="1"/>
  <c r="S83" i="1"/>
  <c r="U72" i="1"/>
  <c r="T72" i="1"/>
  <c r="S72" i="1"/>
  <c r="U71" i="1"/>
  <c r="T71" i="1"/>
  <c r="S71" i="1"/>
  <c r="S65" i="1"/>
  <c r="U63" i="1"/>
  <c r="T63" i="1"/>
  <c r="S63" i="1"/>
  <c r="U62" i="1"/>
  <c r="T62" i="1"/>
  <c r="S62" i="1"/>
  <c r="U61" i="1"/>
  <c r="T61" i="1"/>
  <c r="S61" i="1"/>
  <c r="U60" i="1"/>
  <c r="T60" i="1"/>
  <c r="S60" i="1"/>
  <c r="U58" i="1"/>
  <c r="S58" i="1"/>
  <c r="U57" i="1"/>
  <c r="S57" i="1"/>
  <c r="U56" i="1"/>
  <c r="T56" i="1"/>
  <c r="S56" i="1"/>
  <c r="U55" i="1"/>
  <c r="T55" i="1"/>
  <c r="S55" i="1"/>
  <c r="T48" i="1"/>
  <c r="S48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4" i="1"/>
  <c r="T34" i="1"/>
  <c r="S34" i="1"/>
  <c r="U33" i="1"/>
  <c r="T33" i="1"/>
  <c r="S33" i="1"/>
  <c r="T32" i="1"/>
  <c r="S32" i="1"/>
  <c r="U19" i="1"/>
  <c r="U23" i="1" s="1"/>
  <c r="T19" i="1"/>
  <c r="T23" i="1" s="1"/>
  <c r="S19" i="1"/>
  <c r="S23" i="1" s="1"/>
  <c r="U15" i="1"/>
  <c r="T15" i="1"/>
  <c r="U11" i="1"/>
  <c r="T11" i="1"/>
  <c r="S11" i="1"/>
  <c r="U10" i="1"/>
  <c r="T10" i="1"/>
  <c r="S10" i="1"/>
  <c r="T82" i="1" l="1"/>
  <c r="U82" i="1"/>
  <c r="T86" i="1"/>
  <c r="V83" i="1"/>
  <c r="U86" i="1"/>
  <c r="X83" i="1"/>
  <c r="S86" i="1"/>
  <c r="W83" i="1"/>
  <c r="U16" i="1"/>
  <c r="U35" i="1"/>
  <c r="V10" i="1"/>
  <c r="U41" i="1"/>
  <c r="S49" i="1"/>
  <c r="U64" i="1"/>
  <c r="T64" i="1"/>
  <c r="T59" i="1"/>
  <c r="T74" i="1"/>
  <c r="U70" i="1"/>
  <c r="S16" i="1"/>
  <c r="T49" i="1"/>
  <c r="W60" i="1"/>
  <c r="W64" i="1" s="1"/>
  <c r="S64" i="1"/>
  <c r="W36" i="1"/>
  <c r="W41" i="1" s="1"/>
  <c r="W42" i="1"/>
  <c r="W49" i="1" s="1"/>
  <c r="X60" i="1"/>
  <c r="X64" i="1" s="1"/>
  <c r="W10" i="1"/>
  <c r="S70" i="1"/>
  <c r="T35" i="1"/>
  <c r="X32" i="1"/>
  <c r="X35" i="1" s="1"/>
  <c r="U49" i="1"/>
  <c r="V55" i="1"/>
  <c r="V59" i="1" s="1"/>
  <c r="W71" i="1"/>
  <c r="W74" i="1" s="1"/>
  <c r="X19" i="1"/>
  <c r="X23" i="1" s="1"/>
  <c r="V71" i="1"/>
  <c r="V74" i="1" s="1"/>
  <c r="S41" i="1"/>
  <c r="S74" i="1"/>
  <c r="S35" i="1"/>
  <c r="X55" i="1"/>
  <c r="X59" i="1" s="1"/>
  <c r="V65" i="1"/>
  <c r="S59" i="1"/>
  <c r="V36" i="1"/>
  <c r="V41" i="1" s="1"/>
  <c r="X65" i="1"/>
  <c r="W19" i="1"/>
  <c r="W23" i="1" s="1"/>
  <c r="V80" i="1"/>
  <c r="V19" i="1"/>
  <c r="V23" i="1" s="1"/>
  <c r="V32" i="1"/>
  <c r="V35" i="1" s="1"/>
  <c r="V42" i="1"/>
  <c r="V49" i="1" s="1"/>
  <c r="V60" i="1"/>
  <c r="V64" i="1" s="1"/>
  <c r="W65" i="1"/>
  <c r="W70" i="1" s="1"/>
  <c r="T16" i="1"/>
  <c r="T41" i="1"/>
  <c r="T70" i="1"/>
  <c r="T97" i="1" s="1"/>
  <c r="X10" i="1"/>
  <c r="X36" i="1"/>
  <c r="X41" i="1" s="1"/>
  <c r="X42" i="1"/>
  <c r="X49" i="1" s="1"/>
  <c r="U59" i="1"/>
  <c r="U74" i="1"/>
  <c r="W55" i="1"/>
  <c r="W59" i="1" s="1"/>
  <c r="W32" i="1"/>
  <c r="W35" i="1" s="1"/>
  <c r="S97" i="1" l="1"/>
  <c r="V16" i="1"/>
  <c r="V101" i="1"/>
  <c r="W16" i="1"/>
  <c r="W101" i="1"/>
  <c r="X16" i="1"/>
  <c r="X101" i="1"/>
  <c r="V70" i="1"/>
  <c r="V103" i="1"/>
  <c r="X70" i="1"/>
  <c r="X103" i="1"/>
  <c r="U97" i="1"/>
  <c r="W103" i="1"/>
  <c r="V82" i="1"/>
  <c r="V86" i="1"/>
  <c r="X86" i="1"/>
  <c r="W86" i="1"/>
  <c r="W97" i="1" s="1"/>
  <c r="V97" i="1" l="1"/>
  <c r="X97" i="1"/>
</calcChain>
</file>

<file path=xl/sharedStrings.xml><?xml version="1.0" encoding="utf-8"?>
<sst xmlns="http://schemas.openxmlformats.org/spreadsheetml/2006/main" count="208" uniqueCount="62">
  <si>
    <t>№ п/п</t>
  </si>
  <si>
    <t>ФИО педагога</t>
  </si>
  <si>
    <t>Направленность программы, 
профиль деятельности</t>
  </si>
  <si>
    <t>1 год обучения</t>
  </si>
  <si>
    <t>2 год обучения</t>
  </si>
  <si>
    <t>3 год обучения</t>
  </si>
  <si>
    <t>4 год обучения</t>
  </si>
  <si>
    <t>ИОМ</t>
  </si>
  <si>
    <t>ВСЕГО</t>
  </si>
  <si>
    <t xml:space="preserve">Количество учебных  часов на группу </t>
  </si>
  <si>
    <t xml:space="preserve">Количество групп </t>
  </si>
  <si>
    <t>Число  обучающихся в группе</t>
  </si>
  <si>
    <t>всего групп</t>
  </si>
  <si>
    <t xml:space="preserve">итого часов </t>
  </si>
  <si>
    <t>всего детей</t>
  </si>
  <si>
    <t xml:space="preserve">Начальная военная подготовка
</t>
  </si>
  <si>
    <t>Виноградова Елена Владимировна</t>
  </si>
  <si>
    <t>Гарнова Валентина Владимировна</t>
  </si>
  <si>
    <t>"Увлекательный мир компьютера", техническая</t>
  </si>
  <si>
    <t>"Бумажная вселенная"</t>
  </si>
  <si>
    <t>Бажанова Татьяна Федоровна</t>
  </si>
  <si>
    <t>Уметбаева Оксана Викторовна</t>
  </si>
  <si>
    <t>Волшебный мир технического моделирования</t>
  </si>
  <si>
    <t>Лущеко Ольга Вячеславовна</t>
  </si>
  <si>
    <t>Лагутина Татьяна Анатольевна</t>
  </si>
  <si>
    <t>Иванов Валерий Леонидович</t>
  </si>
  <si>
    <t>Итог</t>
  </si>
  <si>
    <t xml:space="preserve"> Утверждаю 
 Директор МАУДО "ЦДТТ" г. Орска</t>
  </si>
  <si>
    <t xml:space="preserve">итог </t>
  </si>
  <si>
    <t>4-5 год обучения</t>
  </si>
  <si>
    <t>Гинтер Галина Викторовна</t>
  </si>
  <si>
    <t>Котляров Юрий Александрович</t>
  </si>
  <si>
    <t>гр</t>
  </si>
  <si>
    <t>часы</t>
  </si>
  <si>
    <t>дети</t>
  </si>
  <si>
    <t>соц-пед</t>
  </si>
  <si>
    <t>естеств.науч.</t>
  </si>
  <si>
    <t>технич</t>
  </si>
  <si>
    <t>Мой друг - компьютер, техническая</t>
  </si>
  <si>
    <t>"Мой друг компьютер", техническая</t>
  </si>
  <si>
    <t>Основы компьютерной грамотности, техническая</t>
  </si>
  <si>
    <t>Компьютерная графика, техническая</t>
  </si>
  <si>
    <t>"Путешествие в страну мастеров", техническая</t>
  </si>
  <si>
    <t>Начальное техническое моделирование с применением компьютера, техническое</t>
  </si>
  <si>
    <t>Авиамоделизм, спртивно-техническое</t>
  </si>
  <si>
    <t>Радиоэлектроника, спортивно-техническое</t>
  </si>
  <si>
    <t>программирование на языке Python", естественнонаучное</t>
  </si>
  <si>
    <t>Иванов Леонид Валерьевич</t>
  </si>
  <si>
    <r>
      <t>______________</t>
    </r>
    <r>
      <rPr>
        <b/>
        <sz val="14"/>
        <rFont val="Times New Roman"/>
        <family val="1"/>
        <charset val="204"/>
      </rPr>
      <t>С.В. Маслова</t>
    </r>
  </si>
  <si>
    <r>
      <t>_________</t>
    </r>
    <r>
      <rPr>
        <b/>
        <sz val="14"/>
        <rFont val="Times New Roman"/>
        <family val="1"/>
        <charset val="204"/>
      </rPr>
      <t>О.В.Турбина</t>
    </r>
  </si>
  <si>
    <t>Федотов Анатолий Александрович</t>
  </si>
  <si>
    <t>Левина Валерия Александровна</t>
  </si>
  <si>
    <t>Антипов Константин Анатольевич</t>
  </si>
  <si>
    <t>Резепкина Ольга Васильевна</t>
  </si>
  <si>
    <t>спорт-тех.</t>
  </si>
  <si>
    <t>Павлова Марина Алексеевна</t>
  </si>
  <si>
    <t>Гинтер Александр Анатольевич</t>
  </si>
  <si>
    <t xml:space="preserve"> Учебный  план на 2024-2025 учебный год</t>
  </si>
  <si>
    <t xml:space="preserve">                    "Согласовано"                                              Начальник Управления образования г.Орска</t>
  </si>
  <si>
    <t>Крестовников Дмитрий Геннадьевич</t>
  </si>
  <si>
    <t>обьемное моделирование, видеомонтаж, естественнонаучное</t>
  </si>
  <si>
    <t>Мусафиров Михаил Константинович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</si>
</sst>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rgb="FF9C65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9C000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9C0006"/>
      <name val="Times New Roman"/>
      <family val="1"/>
      <charset val="204"/>
    </font>
    <font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5" tint="-0.499984740745262"/>
      <name val="Times New Roman"/>
      <family val="1"/>
      <charset val="204"/>
    </font>
    <font>
      <sz val="14"/>
      <color theme="5" tint="-0.499984740745262"/>
      <name val="Calibri"/>
      <family val="2"/>
      <charset val="204"/>
      <scheme val="minor"/>
    </font>
    <font>
      <sz val="11"/>
      <color theme="5" tint="-0.49998474074526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7" fillId="3" borderId="0" applyNumberFormat="0" applyBorder="0" applyAlignment="0" applyProtection="0"/>
    <xf numFmtId="0" fontId="8" fillId="4" borderId="0" applyNumberFormat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/>
    <xf numFmtId="0" fontId="5" fillId="0" borderId="0" xfId="0" applyFont="1"/>
    <xf numFmtId="0" fontId="8" fillId="4" borderId="1" xfId="3" applyBorder="1" applyAlignment="1">
      <alignment horizontal="left" vertical="center" wrapText="1"/>
    </xf>
    <xf numFmtId="0" fontId="8" fillId="4" borderId="0" xfId="3"/>
    <xf numFmtId="0" fontId="4" fillId="5" borderId="0" xfId="0" applyFont="1" applyFill="1"/>
    <xf numFmtId="0" fontId="8" fillId="0" borderId="0" xfId="3" applyFill="1"/>
    <xf numFmtId="0" fontId="4" fillId="6" borderId="0" xfId="0" applyFont="1" applyFill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9" fillId="0" borderId="1" xfId="1" applyFont="1" applyFill="1" applyBorder="1" applyAlignment="1">
      <alignment horizontal="center" vertical="center" textRotation="90" wrapText="1"/>
    </xf>
    <xf numFmtId="0" fontId="9" fillId="2" borderId="1" xfId="1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textRotation="90"/>
    </xf>
    <xf numFmtId="0" fontId="6" fillId="0" borderId="1" xfId="0" applyFont="1" applyBorder="1" applyAlignment="1">
      <alignment textRotation="90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0" fillId="3" borderId="1" xfId="2" applyFont="1" applyBorder="1"/>
    <xf numFmtId="0" fontId="11" fillId="0" borderId="1" xfId="0" applyFont="1" applyBorder="1"/>
    <xf numFmtId="0" fontId="6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2" fillId="4" borderId="1" xfId="3" applyFont="1" applyBorder="1" applyAlignment="1">
      <alignment horizontal="left" vertical="center" wrapText="1"/>
    </xf>
    <xf numFmtId="0" fontId="12" fillId="4" borderId="1" xfId="3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12" fillId="4" borderId="1" xfId="3" applyFont="1" applyBorder="1" applyAlignment="1">
      <alignment horizontal="center"/>
    </xf>
    <xf numFmtId="0" fontId="12" fillId="4" borderId="1" xfId="3" applyFont="1" applyBorder="1" applyAlignment="1"/>
    <xf numFmtId="0" fontId="10" fillId="3" borderId="1" xfId="2" applyFont="1" applyBorder="1" applyAlignment="1"/>
    <xf numFmtId="0" fontId="6" fillId="0" borderId="1" xfId="0" applyFont="1" applyBorder="1" applyAlignment="1"/>
    <xf numFmtId="0" fontId="10" fillId="0" borderId="1" xfId="2" applyFont="1" applyFill="1" applyBorder="1"/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1" applyFont="1" applyBorder="1" applyAlignment="1">
      <alignment vertical="center"/>
    </xf>
    <xf numFmtId="0" fontId="9" fillId="2" borderId="1" xfId="1" applyFont="1" applyFill="1" applyBorder="1" applyAlignment="1">
      <alignment horizontal="center" vertical="top"/>
    </xf>
    <xf numFmtId="0" fontId="10" fillId="3" borderId="1" xfId="2" applyFont="1" applyBorder="1" applyAlignment="1">
      <alignment vertical="top"/>
    </xf>
    <xf numFmtId="0" fontId="6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vertical="center" wrapText="1"/>
    </xf>
    <xf numFmtId="0" fontId="15" fillId="6" borderId="1" xfId="1" applyFont="1" applyFill="1" applyBorder="1" applyAlignment="1">
      <alignment vertical="center"/>
    </xf>
    <xf numFmtId="0" fontId="12" fillId="4" borderId="1" xfId="3" applyFont="1" applyBorder="1" applyAlignment="1">
      <alignment horizontal="center" vertical="center"/>
    </xf>
    <xf numFmtId="0" fontId="12" fillId="7" borderId="1" xfId="3" applyFont="1" applyFill="1" applyBorder="1"/>
    <xf numFmtId="0" fontId="8" fillId="7" borderId="0" xfId="3" applyFill="1"/>
    <xf numFmtId="0" fontId="6" fillId="6" borderId="1" xfId="0" applyFont="1" applyFill="1" applyBorder="1" applyAlignment="1">
      <alignment horizontal="left" vertical="center" wrapText="1"/>
    </xf>
    <xf numFmtId="0" fontId="8" fillId="6" borderId="0" xfId="3" applyFill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3" applyFont="1" applyFill="1" applyBorder="1" applyAlignment="1">
      <alignment horizontal="center" vertical="center"/>
    </xf>
    <xf numFmtId="0" fontId="13" fillId="0" borderId="1" xfId="3" applyFont="1" applyFill="1" applyBorder="1"/>
    <xf numFmtId="0" fontId="11" fillId="6" borderId="1" xfId="3" applyFont="1" applyFill="1" applyBorder="1" applyAlignment="1">
      <alignment horizontal="center" vertical="center"/>
    </xf>
    <xf numFmtId="0" fontId="13" fillId="6" borderId="1" xfId="3" applyFont="1" applyFill="1" applyBorder="1" applyAlignment="1">
      <alignment horizontal="center" wrapText="1"/>
    </xf>
    <xf numFmtId="0" fontId="6" fillId="6" borderId="1" xfId="1" applyFont="1" applyFill="1" applyBorder="1" applyAlignment="1">
      <alignment horizontal="center" vertical="center" wrapText="1"/>
    </xf>
    <xf numFmtId="0" fontId="8" fillId="6" borderId="1" xfId="3" applyFill="1" applyBorder="1"/>
    <xf numFmtId="0" fontId="17" fillId="6" borderId="1" xfId="3" applyFont="1" applyFill="1" applyBorder="1"/>
    <xf numFmtId="0" fontId="13" fillId="7" borderId="1" xfId="3" applyFont="1" applyFill="1" applyBorder="1" applyAlignment="1">
      <alignment horizontal="center" vertical="center"/>
    </xf>
    <xf numFmtId="0" fontId="11" fillId="8" borderId="1" xfId="3" applyFont="1" applyFill="1" applyBorder="1"/>
    <xf numFmtId="0" fontId="8" fillId="8" borderId="0" xfId="3" applyFill="1"/>
    <xf numFmtId="0" fontId="18" fillId="8" borderId="1" xfId="3" applyFont="1" applyFill="1" applyBorder="1"/>
    <xf numFmtId="0" fontId="17" fillId="8" borderId="1" xfId="3" applyFont="1" applyFill="1" applyBorder="1" applyAlignment="1">
      <alignment horizontal="center" vertical="center"/>
    </xf>
    <xf numFmtId="0" fontId="19" fillId="8" borderId="0" xfId="3" applyFont="1" applyFill="1"/>
    <xf numFmtId="0" fontId="12" fillId="8" borderId="1" xfId="3" applyFont="1" applyFill="1" applyBorder="1"/>
    <xf numFmtId="0" fontId="11" fillId="8" borderId="1" xfId="3" applyFont="1" applyFill="1" applyBorder="1" applyAlignment="1">
      <alignment horizontal="center" vertical="center"/>
    </xf>
    <xf numFmtId="0" fontId="12" fillId="8" borderId="1" xfId="3" applyFont="1" applyFill="1" applyBorder="1" applyAlignment="1">
      <alignment horizontal="center" vertical="center"/>
    </xf>
    <xf numFmtId="0" fontId="10" fillId="7" borderId="1" xfId="2" applyFont="1" applyFill="1" applyBorder="1" applyAlignment="1">
      <alignment vertical="top"/>
    </xf>
    <xf numFmtId="0" fontId="12" fillId="4" borderId="1" xfId="3" applyFont="1" applyBorder="1" applyAlignment="1">
      <alignment vertical="center" wrapText="1"/>
    </xf>
    <xf numFmtId="0" fontId="11" fillId="9" borderId="1" xfId="0" applyFont="1" applyFill="1" applyBorder="1"/>
    <xf numFmtId="0" fontId="14" fillId="6" borderId="1" xfId="3" applyFont="1" applyFill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1" applyFont="1" applyFill="1" applyBorder="1" applyAlignment="1">
      <alignment horizontal="center" vertical="center" wrapText="1"/>
    </xf>
    <xf numFmtId="0" fontId="8" fillId="4" borderId="1" xfId="3" applyBorder="1" applyAlignment="1"/>
    <xf numFmtId="0" fontId="8" fillId="4" borderId="1" xfId="3" applyBorder="1" applyAlignment="1">
      <alignment vertical="center" wrapText="1"/>
    </xf>
    <xf numFmtId="0" fontId="8" fillId="4" borderId="1" xfId="3" applyBorder="1" applyAlignment="1">
      <alignment horizontal="center" vertical="center"/>
    </xf>
    <xf numFmtId="0" fontId="12" fillId="7" borderId="1" xfId="3" applyFont="1" applyFill="1" applyBorder="1" applyAlignment="1"/>
    <xf numFmtId="0" fontId="11" fillId="7" borderId="1" xfId="3" applyFont="1" applyFill="1" applyBorder="1" applyAlignment="1">
      <alignment horizontal="center" vertical="center"/>
    </xf>
    <xf numFmtId="0" fontId="12" fillId="7" borderId="1" xfId="3" applyFont="1" applyFill="1" applyBorder="1" applyAlignment="1">
      <alignment horizontal="center" vertical="center"/>
    </xf>
    <xf numFmtId="0" fontId="11" fillId="7" borderId="1" xfId="3" applyFont="1" applyFill="1" applyBorder="1" applyAlignment="1"/>
    <xf numFmtId="0" fontId="12" fillId="6" borderId="1" xfId="3" applyFont="1" applyFill="1" applyBorder="1" applyAlignment="1"/>
    <xf numFmtId="0" fontId="12" fillId="6" borderId="1" xfId="3" applyFont="1" applyFill="1" applyBorder="1" applyAlignment="1">
      <alignment vertical="center" wrapText="1"/>
    </xf>
    <xf numFmtId="0" fontId="12" fillId="6" borderId="1" xfId="3" applyFont="1" applyFill="1" applyBorder="1" applyAlignment="1">
      <alignment horizontal="center" vertical="center"/>
    </xf>
    <xf numFmtId="0" fontId="12" fillId="4" borderId="1" xfId="3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textRotation="90"/>
    </xf>
    <xf numFmtId="0" fontId="9" fillId="6" borderId="1" xfId="0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16" fillId="6" borderId="1" xfId="0" applyFont="1" applyFill="1" applyBorder="1" applyAlignment="1">
      <alignment horizontal="left" vertical="center" wrapText="1"/>
    </xf>
    <xf numFmtId="0" fontId="18" fillId="8" borderId="1" xfId="3" applyFont="1" applyFill="1" applyBorder="1" applyAlignment="1">
      <alignment horizontal="center" vertical="center"/>
    </xf>
    <xf numFmtId="0" fontId="17" fillId="8" borderId="1" xfId="3" applyFont="1" applyFill="1" applyBorder="1" applyAlignment="1">
      <alignment horizontal="center" wrapText="1"/>
    </xf>
    <xf numFmtId="0" fontId="13" fillId="0" borderId="1" xfId="3" applyFont="1" applyFill="1" applyBorder="1" applyAlignment="1">
      <alignment wrapText="1"/>
    </xf>
    <xf numFmtId="0" fontId="13" fillId="8" borderId="1" xfId="3" applyFont="1" applyFill="1" applyBorder="1" applyAlignment="1">
      <alignment wrapText="1"/>
    </xf>
    <xf numFmtId="0" fontId="6" fillId="0" borderId="0" xfId="0" applyFont="1" applyAlignment="1">
      <alignment wrapText="1"/>
    </xf>
    <xf numFmtId="0" fontId="5" fillId="0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textRotation="90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13" fillId="7" borderId="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11" fillId="0" borderId="1" xfId="3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3" fillId="0" borderId="1" xfId="3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</cellXfs>
  <cellStyles count="4">
    <cellStyle name="Нейтральный" xfId="2" builtinId="28"/>
    <cellStyle name="Обычный" xfId="0" builtinId="0"/>
    <cellStyle name="Обычный_Лист1" xfId="1"/>
    <cellStyle name="Плохой" xfId="3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3"/>
  <sheetViews>
    <sheetView tabSelected="1" view="pageBreakPreview" topLeftCell="A88" zoomScale="80" zoomScaleNormal="90" zoomScaleSheetLayoutView="80" zoomScalePageLayoutView="90" workbookViewId="0">
      <selection activeCell="C95" sqref="C95"/>
    </sheetView>
  </sheetViews>
  <sheetFormatPr defaultRowHeight="12.75" x14ac:dyDescent="0.2"/>
  <cols>
    <col min="1" max="1" width="4.42578125" style="3" customWidth="1"/>
    <col min="2" max="2" width="15.42578125" style="3" customWidth="1"/>
    <col min="3" max="3" width="16.7109375" style="3" customWidth="1"/>
    <col min="4" max="4" width="7.28515625" style="3" customWidth="1"/>
    <col min="5" max="5" width="5" style="3" bestFit="1" customWidth="1"/>
    <col min="6" max="7" width="8.5703125" style="3" bestFit="1" customWidth="1"/>
    <col min="8" max="8" width="5" style="3" bestFit="1" customWidth="1"/>
    <col min="9" max="10" width="8.5703125" style="3" bestFit="1" customWidth="1"/>
    <col min="11" max="11" width="5" style="3" bestFit="1" customWidth="1"/>
    <col min="12" max="13" width="8.5703125" style="3" bestFit="1" customWidth="1"/>
    <col min="14" max="14" width="5" style="3" bestFit="1" customWidth="1"/>
    <col min="15" max="16" width="8.5703125" style="3" bestFit="1" customWidth="1"/>
    <col min="17" max="17" width="5" style="3" bestFit="1" customWidth="1"/>
    <col min="18" max="18" width="9.140625" style="3" customWidth="1"/>
    <col min="19" max="19" width="6" style="3" customWidth="1"/>
    <col min="20" max="20" width="5.28515625" style="3" bestFit="1" customWidth="1"/>
    <col min="21" max="21" width="8.5703125" style="3" bestFit="1" customWidth="1"/>
    <col min="22" max="22" width="5.5703125" style="3" customWidth="1"/>
    <col min="23" max="23" width="6.42578125" style="3" customWidth="1"/>
    <col min="24" max="24" width="11" style="3" customWidth="1"/>
    <col min="25" max="16384" width="9.140625" style="3"/>
  </cols>
  <sheetData>
    <row r="1" spans="1:35" ht="8.25" customHeight="1" x14ac:dyDescent="0.2">
      <c r="A1" s="2"/>
      <c r="B1" s="111"/>
      <c r="C1" s="111"/>
      <c r="D1" s="111"/>
      <c r="E1" s="111"/>
      <c r="F1" s="2"/>
      <c r="G1" s="2"/>
      <c r="H1" s="2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2"/>
    </row>
    <row r="2" spans="1:35" ht="2.25" hidden="1" customHeight="1" x14ac:dyDescent="0.2">
      <c r="A2" s="2"/>
      <c r="B2" s="111"/>
      <c r="C2" s="111"/>
      <c r="D2" s="111"/>
      <c r="E2" s="2"/>
      <c r="F2" s="2"/>
      <c r="G2" s="2"/>
      <c r="H2" s="2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35" ht="7.5" hidden="1" customHeight="1" x14ac:dyDescent="0.2">
      <c r="A3" s="2"/>
      <c r="B3" s="111"/>
      <c r="C3" s="111"/>
      <c r="D3" s="111"/>
      <c r="E3" s="4"/>
      <c r="F3" s="2"/>
      <c r="G3" s="2"/>
      <c r="H3" s="2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</row>
    <row r="4" spans="1:35" ht="15.75" hidden="1" x14ac:dyDescent="0.25">
      <c r="A4" s="1"/>
      <c r="B4" s="113"/>
      <c r="C4" s="113"/>
      <c r="D4" s="113"/>
      <c r="E4" s="113"/>
      <c r="F4" s="1"/>
      <c r="G4" s="1"/>
      <c r="H4" s="1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"/>
    </row>
    <row r="5" spans="1:35" ht="38.25" customHeight="1" x14ac:dyDescent="0.3">
      <c r="A5" s="1"/>
      <c r="B5" s="116" t="s">
        <v>58</v>
      </c>
      <c r="C5" s="116"/>
      <c r="D5" s="116"/>
      <c r="E5" s="116"/>
      <c r="F5" s="116"/>
      <c r="G5" s="116"/>
      <c r="H5" s="94"/>
      <c r="I5" s="11"/>
      <c r="J5" s="11"/>
      <c r="K5" s="11"/>
      <c r="L5" s="11"/>
      <c r="M5" s="11"/>
      <c r="N5" s="107" t="s">
        <v>27</v>
      </c>
      <c r="O5" s="108"/>
      <c r="P5" s="108"/>
      <c r="Q5" s="108"/>
      <c r="R5" s="108"/>
      <c r="S5" s="108"/>
      <c r="T5" s="108"/>
      <c r="U5" s="11"/>
      <c r="V5" s="11"/>
      <c r="W5" s="11"/>
      <c r="X5" s="11"/>
    </row>
    <row r="6" spans="1:35" ht="26.25" customHeight="1" x14ac:dyDescent="0.3">
      <c r="A6" s="1"/>
      <c r="B6" s="12" t="s">
        <v>48</v>
      </c>
      <c r="C6" s="12"/>
      <c r="D6" s="12"/>
      <c r="E6" s="12"/>
      <c r="F6" s="11"/>
      <c r="G6" s="11"/>
      <c r="H6" s="11"/>
      <c r="I6" s="114" t="s">
        <v>49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</row>
    <row r="7" spans="1:35" ht="31.5" customHeight="1" x14ac:dyDescent="0.3">
      <c r="A7" s="1"/>
      <c r="B7" s="13"/>
      <c r="C7" s="13"/>
      <c r="D7" s="13"/>
      <c r="E7" s="12"/>
      <c r="F7" s="115" t="s">
        <v>57</v>
      </c>
      <c r="G7" s="115"/>
      <c r="H7" s="115"/>
      <c r="I7" s="115"/>
      <c r="J7" s="115"/>
      <c r="K7" s="115"/>
      <c r="L7" s="115"/>
      <c r="M7" s="115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35" ht="29.25" customHeight="1" x14ac:dyDescent="0.3">
      <c r="A8" s="106" t="s">
        <v>0</v>
      </c>
      <c r="B8" s="104" t="s">
        <v>1</v>
      </c>
      <c r="C8" s="105" t="s">
        <v>2</v>
      </c>
      <c r="D8" s="100" t="s">
        <v>3</v>
      </c>
      <c r="E8" s="100"/>
      <c r="F8" s="100"/>
      <c r="G8" s="100" t="s">
        <v>4</v>
      </c>
      <c r="H8" s="100"/>
      <c r="I8" s="100"/>
      <c r="J8" s="100" t="s">
        <v>5</v>
      </c>
      <c r="K8" s="100"/>
      <c r="L8" s="100"/>
      <c r="M8" s="100" t="s">
        <v>29</v>
      </c>
      <c r="N8" s="100"/>
      <c r="O8" s="100"/>
      <c r="P8" s="100" t="s">
        <v>7</v>
      </c>
      <c r="Q8" s="100"/>
      <c r="R8" s="100"/>
      <c r="S8" s="100" t="s">
        <v>8</v>
      </c>
      <c r="T8" s="100"/>
      <c r="U8" s="100"/>
      <c r="V8" s="112" t="s">
        <v>26</v>
      </c>
      <c r="W8" s="112"/>
      <c r="X8" s="112"/>
    </row>
    <row r="9" spans="1:35" ht="183.75" customHeight="1" x14ac:dyDescent="0.2">
      <c r="A9" s="106"/>
      <c r="B9" s="104"/>
      <c r="C9" s="105"/>
      <c r="D9" s="14" t="s">
        <v>9</v>
      </c>
      <c r="E9" s="14" t="s">
        <v>10</v>
      </c>
      <c r="F9" s="14" t="s">
        <v>11</v>
      </c>
      <c r="G9" s="14" t="s">
        <v>9</v>
      </c>
      <c r="H9" s="14" t="s">
        <v>10</v>
      </c>
      <c r="I9" s="14" t="s">
        <v>11</v>
      </c>
      <c r="J9" s="14" t="s">
        <v>9</v>
      </c>
      <c r="K9" s="14" t="s">
        <v>10</v>
      </c>
      <c r="L9" s="14" t="s">
        <v>11</v>
      </c>
      <c r="M9" s="14" t="s">
        <v>9</v>
      </c>
      <c r="N9" s="14" t="s">
        <v>10</v>
      </c>
      <c r="O9" s="14" t="s">
        <v>11</v>
      </c>
      <c r="P9" s="14" t="s">
        <v>9</v>
      </c>
      <c r="Q9" s="14" t="s">
        <v>10</v>
      </c>
      <c r="R9" s="14" t="s">
        <v>11</v>
      </c>
      <c r="S9" s="15" t="s">
        <v>9</v>
      </c>
      <c r="T9" s="15" t="s">
        <v>10</v>
      </c>
      <c r="U9" s="15" t="s">
        <v>11</v>
      </c>
      <c r="V9" s="16" t="s">
        <v>12</v>
      </c>
      <c r="W9" s="17" t="s">
        <v>13</v>
      </c>
      <c r="X9" s="17" t="s">
        <v>14</v>
      </c>
    </row>
    <row r="10" spans="1:35" ht="77.25" customHeight="1" x14ac:dyDescent="0.3">
      <c r="A10" s="109">
        <v>1</v>
      </c>
      <c r="B10" s="97" t="s">
        <v>17</v>
      </c>
      <c r="C10" s="24" t="s">
        <v>18</v>
      </c>
      <c r="D10" s="19">
        <v>4</v>
      </c>
      <c r="E10" s="19">
        <v>1</v>
      </c>
      <c r="F10" s="19">
        <v>8</v>
      </c>
      <c r="G10" s="19">
        <v>4</v>
      </c>
      <c r="H10" s="19">
        <v>1</v>
      </c>
      <c r="I10" s="19">
        <v>8</v>
      </c>
      <c r="J10" s="19">
        <v>4</v>
      </c>
      <c r="K10" s="19">
        <v>1</v>
      </c>
      <c r="L10" s="19">
        <v>8</v>
      </c>
      <c r="M10" s="19"/>
      <c r="N10" s="19"/>
      <c r="O10" s="19"/>
      <c r="P10" s="19"/>
      <c r="Q10" s="19"/>
      <c r="R10" s="19"/>
      <c r="S10" s="20">
        <f t="shared" ref="S10:U15" si="0">D10+G10+J10+M10+P10</f>
        <v>12</v>
      </c>
      <c r="T10" s="20">
        <f t="shared" si="0"/>
        <v>3</v>
      </c>
      <c r="U10" s="20">
        <f t="shared" si="0"/>
        <v>24</v>
      </c>
      <c r="V10" s="21">
        <f>T10+T11+T12+T13+T14+T15</f>
        <v>9</v>
      </c>
      <c r="W10" s="21">
        <f>S10+S11+S12+S13+S14+S15</f>
        <v>36</v>
      </c>
      <c r="X10" s="21">
        <f>U10+U11+U12+U13+U14+U15</f>
        <v>72</v>
      </c>
    </row>
    <row r="11" spans="1:35" ht="63" x14ac:dyDescent="0.3">
      <c r="A11" s="109"/>
      <c r="B11" s="97"/>
      <c r="C11" s="24" t="s">
        <v>18</v>
      </c>
      <c r="D11" s="19">
        <v>4</v>
      </c>
      <c r="E11" s="19">
        <v>1</v>
      </c>
      <c r="F11" s="19">
        <v>8</v>
      </c>
      <c r="G11" s="22"/>
      <c r="H11" s="22"/>
      <c r="I11" s="22"/>
      <c r="J11" s="19"/>
      <c r="K11" s="19"/>
      <c r="L11" s="19"/>
      <c r="M11" s="19"/>
      <c r="N11" s="19"/>
      <c r="O11" s="19"/>
      <c r="P11" s="19"/>
      <c r="Q11" s="19"/>
      <c r="R11" s="19"/>
      <c r="S11" s="20">
        <f t="shared" ref="S11:U12" si="1">D11+G12+J11+M11+P11</f>
        <v>8</v>
      </c>
      <c r="T11" s="20">
        <f t="shared" si="1"/>
        <v>2</v>
      </c>
      <c r="U11" s="20">
        <f t="shared" si="1"/>
        <v>16</v>
      </c>
      <c r="V11" s="23"/>
      <c r="W11" s="23"/>
      <c r="X11" s="23"/>
    </row>
    <row r="12" spans="1:35" ht="56.25" x14ac:dyDescent="0.3">
      <c r="A12" s="109"/>
      <c r="B12" s="97"/>
      <c r="C12" s="18" t="s">
        <v>39</v>
      </c>
      <c r="D12" s="19">
        <v>4</v>
      </c>
      <c r="E12" s="19">
        <v>1</v>
      </c>
      <c r="F12" s="19">
        <v>8</v>
      </c>
      <c r="G12" s="19">
        <v>4</v>
      </c>
      <c r="H12" s="19">
        <v>1</v>
      </c>
      <c r="I12" s="19">
        <v>8</v>
      </c>
      <c r="J12" s="19"/>
      <c r="K12" s="19"/>
      <c r="L12" s="19"/>
      <c r="M12" s="19"/>
      <c r="N12" s="19"/>
      <c r="O12" s="19"/>
      <c r="P12" s="19"/>
      <c r="Q12" s="19"/>
      <c r="R12" s="19"/>
      <c r="S12" s="20">
        <f t="shared" si="1"/>
        <v>4</v>
      </c>
      <c r="T12" s="20">
        <f t="shared" si="1"/>
        <v>1</v>
      </c>
      <c r="U12" s="20">
        <f t="shared" si="1"/>
        <v>8</v>
      </c>
      <c r="V12" s="23"/>
      <c r="W12" s="23"/>
      <c r="X12" s="23"/>
    </row>
    <row r="13" spans="1:35" ht="56.25" x14ac:dyDescent="0.3">
      <c r="A13" s="109"/>
      <c r="B13" s="97"/>
      <c r="C13" s="18" t="s">
        <v>39</v>
      </c>
      <c r="D13" s="19">
        <v>4</v>
      </c>
      <c r="E13" s="19">
        <v>1</v>
      </c>
      <c r="F13" s="19">
        <v>8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0">
        <f t="shared" ref="S13:S14" si="2">D13+G13+J13+M13+P13</f>
        <v>4</v>
      </c>
      <c r="T13" s="20">
        <f t="shared" ref="T13:T14" si="3">E13+H13+K13+N13+Q13</f>
        <v>1</v>
      </c>
      <c r="U13" s="20">
        <f t="shared" ref="U13:U14" si="4">F13+I13+L13+O13+R13</f>
        <v>8</v>
      </c>
      <c r="V13" s="23"/>
      <c r="W13" s="23"/>
      <c r="X13" s="23"/>
    </row>
    <row r="14" spans="1:35" ht="56.25" x14ac:dyDescent="0.3">
      <c r="A14" s="109"/>
      <c r="B14" s="97"/>
      <c r="C14" s="18" t="s">
        <v>39</v>
      </c>
      <c r="D14" s="19">
        <v>4</v>
      </c>
      <c r="E14" s="19">
        <v>1</v>
      </c>
      <c r="F14" s="19">
        <v>8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20">
        <f t="shared" si="2"/>
        <v>4</v>
      </c>
      <c r="T14" s="20">
        <f t="shared" si="3"/>
        <v>1</v>
      </c>
      <c r="U14" s="20">
        <f t="shared" si="4"/>
        <v>8</v>
      </c>
      <c r="V14" s="23"/>
      <c r="W14" s="23"/>
      <c r="X14" s="23"/>
    </row>
    <row r="15" spans="1:35" ht="56.25" x14ac:dyDescent="0.3">
      <c r="A15" s="109"/>
      <c r="B15" s="97"/>
      <c r="C15" s="18" t="s">
        <v>39</v>
      </c>
      <c r="D15" s="19">
        <v>4</v>
      </c>
      <c r="E15" s="19">
        <v>1</v>
      </c>
      <c r="F15" s="19">
        <v>8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20">
        <f>D15+G15+J15+M15+P15</f>
        <v>4</v>
      </c>
      <c r="T15" s="20">
        <f t="shared" si="0"/>
        <v>1</v>
      </c>
      <c r="U15" s="20">
        <f t="shared" si="0"/>
        <v>8</v>
      </c>
      <c r="V15" s="23"/>
      <c r="W15" s="23"/>
      <c r="X15" s="23"/>
      <c r="AI15" s="5"/>
    </row>
    <row r="16" spans="1:35" s="7" customFormat="1" ht="20.25" customHeight="1" x14ac:dyDescent="0.25">
      <c r="A16" s="73"/>
      <c r="B16" s="74"/>
      <c r="C16" s="6"/>
      <c r="D16" s="75">
        <f>SUM(D10:D15)</f>
        <v>24</v>
      </c>
      <c r="E16" s="75">
        <f t="shared" ref="E16:U16" si="5">SUM(E10:E15)</f>
        <v>6</v>
      </c>
      <c r="F16" s="75">
        <f t="shared" si="5"/>
        <v>48</v>
      </c>
      <c r="G16" s="75">
        <f t="shared" si="5"/>
        <v>8</v>
      </c>
      <c r="H16" s="75">
        <f t="shared" si="5"/>
        <v>2</v>
      </c>
      <c r="I16" s="75">
        <f t="shared" si="5"/>
        <v>16</v>
      </c>
      <c r="J16" s="75">
        <f t="shared" si="5"/>
        <v>4</v>
      </c>
      <c r="K16" s="75">
        <f t="shared" si="5"/>
        <v>1</v>
      </c>
      <c r="L16" s="75">
        <f t="shared" si="5"/>
        <v>8</v>
      </c>
      <c r="M16" s="75">
        <f t="shared" si="5"/>
        <v>0</v>
      </c>
      <c r="N16" s="75">
        <f t="shared" si="5"/>
        <v>0</v>
      </c>
      <c r="O16" s="75">
        <f t="shared" si="5"/>
        <v>0</v>
      </c>
      <c r="P16" s="75">
        <f t="shared" si="5"/>
        <v>0</v>
      </c>
      <c r="Q16" s="75">
        <f t="shared" si="5"/>
        <v>0</v>
      </c>
      <c r="R16" s="75">
        <f t="shared" si="5"/>
        <v>0</v>
      </c>
      <c r="S16" s="75">
        <f t="shared" si="5"/>
        <v>36</v>
      </c>
      <c r="T16" s="75">
        <f t="shared" si="5"/>
        <v>9</v>
      </c>
      <c r="U16" s="75">
        <f t="shared" si="5"/>
        <v>72</v>
      </c>
      <c r="V16" s="82">
        <f>SUM(V10:V15)</f>
        <v>9</v>
      </c>
      <c r="W16" s="82">
        <f t="shared" ref="W16:X16" si="6">SUM(W10:W15)</f>
        <v>36</v>
      </c>
      <c r="X16" s="82">
        <f t="shared" si="6"/>
        <v>72</v>
      </c>
    </row>
    <row r="17" spans="1:24" ht="18.75" x14ac:dyDescent="0.3">
      <c r="A17" s="103" t="s">
        <v>0</v>
      </c>
      <c r="B17" s="104" t="s">
        <v>1</v>
      </c>
      <c r="C17" s="105" t="s">
        <v>2</v>
      </c>
      <c r="D17" s="100" t="s">
        <v>3</v>
      </c>
      <c r="E17" s="100"/>
      <c r="F17" s="100"/>
      <c r="G17" s="100" t="s">
        <v>4</v>
      </c>
      <c r="H17" s="100"/>
      <c r="I17" s="100"/>
      <c r="J17" s="100" t="s">
        <v>5</v>
      </c>
      <c r="K17" s="100"/>
      <c r="L17" s="100"/>
      <c r="M17" s="100" t="s">
        <v>6</v>
      </c>
      <c r="N17" s="100"/>
      <c r="O17" s="100"/>
      <c r="P17" s="100" t="s">
        <v>7</v>
      </c>
      <c r="Q17" s="100"/>
      <c r="R17" s="100"/>
      <c r="S17" s="100" t="s">
        <v>8</v>
      </c>
      <c r="T17" s="100"/>
      <c r="U17" s="100"/>
      <c r="V17" s="23"/>
      <c r="W17" s="23"/>
      <c r="X17" s="23"/>
    </row>
    <row r="18" spans="1:24" ht="157.5" customHeight="1" x14ac:dyDescent="0.2">
      <c r="A18" s="103"/>
      <c r="B18" s="104"/>
      <c r="C18" s="105"/>
      <c r="D18" s="14" t="s">
        <v>9</v>
      </c>
      <c r="E18" s="14" t="s">
        <v>10</v>
      </c>
      <c r="F18" s="14" t="s">
        <v>11</v>
      </c>
      <c r="G18" s="14" t="s">
        <v>9</v>
      </c>
      <c r="H18" s="14" t="s">
        <v>10</v>
      </c>
      <c r="I18" s="14" t="s">
        <v>11</v>
      </c>
      <c r="J18" s="14" t="s">
        <v>9</v>
      </c>
      <c r="K18" s="14" t="s">
        <v>10</v>
      </c>
      <c r="L18" s="14" t="s">
        <v>11</v>
      </c>
      <c r="M18" s="14" t="s">
        <v>9</v>
      </c>
      <c r="N18" s="14" t="s">
        <v>10</v>
      </c>
      <c r="O18" s="14" t="s">
        <v>11</v>
      </c>
      <c r="P18" s="14" t="s">
        <v>9</v>
      </c>
      <c r="Q18" s="14" t="s">
        <v>10</v>
      </c>
      <c r="R18" s="14" t="s">
        <v>11</v>
      </c>
      <c r="S18" s="15" t="s">
        <v>9</v>
      </c>
      <c r="T18" s="15" t="s">
        <v>10</v>
      </c>
      <c r="U18" s="15" t="s">
        <v>11</v>
      </c>
      <c r="V18" s="16" t="s">
        <v>12</v>
      </c>
      <c r="W18" s="17" t="s">
        <v>13</v>
      </c>
      <c r="X18" s="17" t="s">
        <v>14</v>
      </c>
    </row>
    <row r="19" spans="1:24" ht="28.5" customHeight="1" x14ac:dyDescent="0.3">
      <c r="A19" s="96">
        <v>2</v>
      </c>
      <c r="B19" s="97" t="s">
        <v>20</v>
      </c>
      <c r="C19" s="98" t="s">
        <v>38</v>
      </c>
      <c r="D19" s="19">
        <v>4</v>
      </c>
      <c r="E19" s="19">
        <v>1</v>
      </c>
      <c r="F19" s="19">
        <v>8</v>
      </c>
      <c r="G19" s="19">
        <v>4</v>
      </c>
      <c r="H19" s="19">
        <v>1</v>
      </c>
      <c r="I19" s="19">
        <v>8</v>
      </c>
      <c r="J19" s="19">
        <v>4</v>
      </c>
      <c r="K19" s="19">
        <v>1</v>
      </c>
      <c r="L19" s="19">
        <v>8</v>
      </c>
      <c r="M19" s="19"/>
      <c r="N19" s="19"/>
      <c r="O19" s="19"/>
      <c r="P19" s="19"/>
      <c r="Q19" s="19"/>
      <c r="R19" s="19"/>
      <c r="S19" s="20">
        <f>D19+G19+J19+M19+P19</f>
        <v>12</v>
      </c>
      <c r="T19" s="20">
        <f>E19+H19+K19+N19+Q19</f>
        <v>3</v>
      </c>
      <c r="U19" s="20">
        <f>F19+I19+L19+O19+R19</f>
        <v>24</v>
      </c>
      <c r="V19" s="21">
        <f>T19+T20+T21+T22</f>
        <v>8</v>
      </c>
      <c r="W19" s="21">
        <f>S19+S20+S21+S22</f>
        <v>32</v>
      </c>
      <c r="X19" s="21">
        <f>U19+U20+U21+U22</f>
        <v>64</v>
      </c>
    </row>
    <row r="20" spans="1:24" ht="26.25" customHeight="1" x14ac:dyDescent="0.3">
      <c r="A20" s="96"/>
      <c r="B20" s="97"/>
      <c r="C20" s="98"/>
      <c r="D20" s="19">
        <v>4</v>
      </c>
      <c r="E20" s="19">
        <v>1</v>
      </c>
      <c r="F20" s="19">
        <v>8</v>
      </c>
      <c r="G20" s="19">
        <v>4</v>
      </c>
      <c r="H20" s="19">
        <v>1</v>
      </c>
      <c r="I20" s="19">
        <v>8</v>
      </c>
      <c r="J20" s="19"/>
      <c r="K20" s="19"/>
      <c r="L20" s="19"/>
      <c r="M20" s="19"/>
      <c r="N20" s="19"/>
      <c r="O20" s="19"/>
      <c r="P20" s="19"/>
      <c r="Q20" s="19"/>
      <c r="R20" s="19"/>
      <c r="S20" s="20">
        <f t="shared" ref="S20:S22" si="7">D20+G20+J20+M20+P20</f>
        <v>8</v>
      </c>
      <c r="T20" s="20">
        <f>E20+H20+K20+N20+Q20</f>
        <v>2</v>
      </c>
      <c r="U20" s="20">
        <f t="shared" ref="U20:U22" si="8">F20+I20+L20+O20+R20</f>
        <v>16</v>
      </c>
      <c r="V20" s="23"/>
      <c r="W20" s="23"/>
      <c r="X20" s="23"/>
    </row>
    <row r="21" spans="1:24" ht="63.75" customHeight="1" x14ac:dyDescent="0.3">
      <c r="A21" s="96"/>
      <c r="B21" s="97"/>
      <c r="C21" s="18" t="s">
        <v>41</v>
      </c>
      <c r="D21" s="19">
        <v>4</v>
      </c>
      <c r="E21" s="19">
        <v>1</v>
      </c>
      <c r="F21" s="19">
        <v>8</v>
      </c>
      <c r="G21" s="19">
        <v>4</v>
      </c>
      <c r="H21" s="19">
        <v>1</v>
      </c>
      <c r="I21" s="19">
        <v>8</v>
      </c>
      <c r="J21" s="19"/>
      <c r="K21" s="19"/>
      <c r="L21" s="19"/>
      <c r="M21" s="19"/>
      <c r="N21" s="19"/>
      <c r="O21" s="19"/>
      <c r="P21" s="19"/>
      <c r="Q21" s="19"/>
      <c r="R21" s="19"/>
      <c r="S21" s="20">
        <f t="shared" si="7"/>
        <v>8</v>
      </c>
      <c r="T21" s="20">
        <f t="shared" ref="T21:T22" si="9">E21+H21+K21+N21+Q21</f>
        <v>2</v>
      </c>
      <c r="U21" s="20">
        <f t="shared" si="8"/>
        <v>16</v>
      </c>
      <c r="V21" s="23"/>
      <c r="W21" s="23"/>
      <c r="X21" s="23"/>
    </row>
    <row r="22" spans="1:24" ht="77.25" customHeight="1" x14ac:dyDescent="0.3">
      <c r="A22" s="96"/>
      <c r="B22" s="97"/>
      <c r="C22" s="49" t="s">
        <v>40</v>
      </c>
      <c r="D22" s="19">
        <v>4</v>
      </c>
      <c r="E22" s="19">
        <v>1</v>
      </c>
      <c r="F22" s="19">
        <v>8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20">
        <f t="shared" si="7"/>
        <v>4</v>
      </c>
      <c r="T22" s="20">
        <f t="shared" si="9"/>
        <v>1</v>
      </c>
      <c r="U22" s="20">
        <f t="shared" si="8"/>
        <v>8</v>
      </c>
      <c r="V22" s="23"/>
      <c r="W22" s="23"/>
      <c r="X22" s="23"/>
    </row>
    <row r="23" spans="1:24" s="7" customFormat="1" ht="24" customHeight="1" x14ac:dyDescent="0.3">
      <c r="A23" s="29"/>
      <c r="B23" s="68"/>
      <c r="C23" s="25"/>
      <c r="D23" s="44">
        <f>SUM(D19:D22)</f>
        <v>16</v>
      </c>
      <c r="E23" s="44">
        <f t="shared" ref="E23:U23" si="10">SUM(E19:E22)</f>
        <v>4</v>
      </c>
      <c r="F23" s="44">
        <f t="shared" si="10"/>
        <v>32</v>
      </c>
      <c r="G23" s="44">
        <f t="shared" si="10"/>
        <v>12</v>
      </c>
      <c r="H23" s="44">
        <f t="shared" si="10"/>
        <v>3</v>
      </c>
      <c r="I23" s="44">
        <f t="shared" si="10"/>
        <v>24</v>
      </c>
      <c r="J23" s="44">
        <f t="shared" si="10"/>
        <v>4</v>
      </c>
      <c r="K23" s="44">
        <f t="shared" si="10"/>
        <v>1</v>
      </c>
      <c r="L23" s="44">
        <f t="shared" si="10"/>
        <v>8</v>
      </c>
      <c r="M23" s="44">
        <f t="shared" si="10"/>
        <v>0</v>
      </c>
      <c r="N23" s="44">
        <f t="shared" si="10"/>
        <v>0</v>
      </c>
      <c r="O23" s="44">
        <f t="shared" si="10"/>
        <v>0</v>
      </c>
      <c r="P23" s="44">
        <f t="shared" si="10"/>
        <v>0</v>
      </c>
      <c r="Q23" s="44">
        <f t="shared" si="10"/>
        <v>0</v>
      </c>
      <c r="R23" s="44">
        <f t="shared" si="10"/>
        <v>0</v>
      </c>
      <c r="S23" s="44">
        <f t="shared" si="10"/>
        <v>32</v>
      </c>
      <c r="T23" s="44">
        <f t="shared" si="10"/>
        <v>8</v>
      </c>
      <c r="U23" s="44">
        <f t="shared" si="10"/>
        <v>64</v>
      </c>
      <c r="V23" s="82">
        <f t="shared" ref="V23:X23" si="11">SUM(V18:V22)</f>
        <v>8</v>
      </c>
      <c r="W23" s="82">
        <f t="shared" si="11"/>
        <v>32</v>
      </c>
      <c r="X23" s="82">
        <f t="shared" si="11"/>
        <v>64</v>
      </c>
    </row>
    <row r="24" spans="1:24" s="46" customFormat="1" ht="52.5" customHeight="1" x14ac:dyDescent="0.3">
      <c r="A24" s="76"/>
      <c r="B24" s="110" t="s">
        <v>51</v>
      </c>
      <c r="C24" s="50" t="s">
        <v>38</v>
      </c>
      <c r="D24" s="77">
        <v>4</v>
      </c>
      <c r="E24" s="77">
        <v>1</v>
      </c>
      <c r="F24" s="77">
        <v>8</v>
      </c>
      <c r="G24" s="78">
        <v>4</v>
      </c>
      <c r="H24" s="78">
        <v>1</v>
      </c>
      <c r="I24" s="78">
        <v>8</v>
      </c>
      <c r="J24" s="78"/>
      <c r="K24" s="78"/>
      <c r="L24" s="78"/>
      <c r="M24" s="78"/>
      <c r="N24" s="78"/>
      <c r="O24" s="78"/>
      <c r="P24" s="78"/>
      <c r="Q24" s="78"/>
      <c r="R24" s="78"/>
      <c r="S24" s="20">
        <f>D24+G24+J24+M24+P24</f>
        <v>8</v>
      </c>
      <c r="T24" s="20">
        <f t="shared" ref="T24:U28" si="12">E24+H24+K24+N24+Q24</f>
        <v>2</v>
      </c>
      <c r="U24" s="20">
        <f t="shared" si="12"/>
        <v>16</v>
      </c>
      <c r="V24" s="21">
        <f>E24+E25+E26+E27+E28+H24++H25+H26+H27+H28+K24+K25+K26+K27+K28+N24+N25+N26+N27+N28+Q24+Q25+Q26+Q27+Q28</f>
        <v>8</v>
      </c>
      <c r="W24" s="21">
        <f>D24+D25+D26+D27+D28+G24+G25+G26+G27+G28+J24+J25+J26+J27+J28+M24+M25+M26+M27+M28+P24+P25+P26+P27+P28</f>
        <v>32</v>
      </c>
      <c r="X24" s="21">
        <f>F24+F25+F26+F27+F28+I24+I25+I26+I27+I28+L24+L25+L26+L27+L28+O24+O25+O26+O27+O28+R24+R25+R26+R27+R28</f>
        <v>64</v>
      </c>
    </row>
    <row r="25" spans="1:24" s="46" customFormat="1" ht="25.5" customHeight="1" x14ac:dyDescent="0.3">
      <c r="A25" s="76"/>
      <c r="B25" s="110"/>
      <c r="C25" s="118" t="s">
        <v>40</v>
      </c>
      <c r="D25" s="77">
        <v>4</v>
      </c>
      <c r="E25" s="77">
        <v>1</v>
      </c>
      <c r="F25" s="77">
        <v>8</v>
      </c>
      <c r="G25" s="78">
        <v>4</v>
      </c>
      <c r="H25" s="78">
        <v>1</v>
      </c>
      <c r="I25" s="78">
        <v>8</v>
      </c>
      <c r="J25" s="78"/>
      <c r="K25" s="78"/>
      <c r="L25" s="78"/>
      <c r="M25" s="78"/>
      <c r="N25" s="78"/>
      <c r="O25" s="78"/>
      <c r="P25" s="78"/>
      <c r="Q25" s="78"/>
      <c r="R25" s="78"/>
      <c r="S25" s="20">
        <f t="shared" ref="S25:S27" si="13">D25+G25+J25+M25+P25</f>
        <v>8</v>
      </c>
      <c r="T25" s="20">
        <f t="shared" si="12"/>
        <v>2</v>
      </c>
      <c r="U25" s="20">
        <f t="shared" si="12"/>
        <v>16</v>
      </c>
      <c r="V25" s="45"/>
      <c r="W25" s="45"/>
      <c r="X25" s="45"/>
    </row>
    <row r="26" spans="1:24" s="46" customFormat="1" ht="35.25" customHeight="1" x14ac:dyDescent="0.3">
      <c r="A26" s="79">
        <v>3</v>
      </c>
      <c r="B26" s="110"/>
      <c r="C26" s="118"/>
      <c r="D26" s="77">
        <v>4</v>
      </c>
      <c r="E26" s="77">
        <v>1</v>
      </c>
      <c r="F26" s="77">
        <v>8</v>
      </c>
      <c r="G26" s="78">
        <v>4</v>
      </c>
      <c r="H26" s="78">
        <v>1</v>
      </c>
      <c r="I26" s="78">
        <v>8</v>
      </c>
      <c r="J26" s="78"/>
      <c r="K26" s="78"/>
      <c r="L26" s="78"/>
      <c r="M26" s="78"/>
      <c r="N26" s="78"/>
      <c r="O26" s="78"/>
      <c r="P26" s="78"/>
      <c r="Q26" s="78"/>
      <c r="R26" s="78"/>
      <c r="S26" s="20">
        <f t="shared" si="13"/>
        <v>8</v>
      </c>
      <c r="T26" s="20">
        <f t="shared" si="12"/>
        <v>2</v>
      </c>
      <c r="U26" s="20">
        <f t="shared" si="12"/>
        <v>16</v>
      </c>
      <c r="V26" s="45"/>
      <c r="W26" s="45"/>
      <c r="X26" s="45"/>
    </row>
    <row r="27" spans="1:24" s="46" customFormat="1" ht="36" customHeight="1" x14ac:dyDescent="0.3">
      <c r="A27" s="76"/>
      <c r="B27" s="110"/>
      <c r="C27" s="118"/>
      <c r="D27" s="77">
        <v>4</v>
      </c>
      <c r="E27" s="77">
        <v>1</v>
      </c>
      <c r="F27" s="77">
        <v>8</v>
      </c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20">
        <f t="shared" si="13"/>
        <v>4</v>
      </c>
      <c r="T27" s="20">
        <f t="shared" si="12"/>
        <v>1</v>
      </c>
      <c r="U27" s="20">
        <f t="shared" si="12"/>
        <v>8</v>
      </c>
      <c r="V27" s="45"/>
      <c r="W27" s="45"/>
      <c r="X27" s="45"/>
    </row>
    <row r="28" spans="1:24" s="46" customFormat="1" ht="23.25" customHeight="1" x14ac:dyDescent="0.3">
      <c r="A28" s="76"/>
      <c r="B28" s="110"/>
      <c r="C28" s="118"/>
      <c r="D28" s="77">
        <v>4</v>
      </c>
      <c r="E28" s="77">
        <v>1</v>
      </c>
      <c r="F28" s="77">
        <v>8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20">
        <f>D28+G28+J28+M28+P28</f>
        <v>4</v>
      </c>
      <c r="T28" s="20">
        <f t="shared" si="12"/>
        <v>1</v>
      </c>
      <c r="U28" s="20">
        <f t="shared" si="12"/>
        <v>8</v>
      </c>
      <c r="V28" s="45"/>
      <c r="W28" s="45"/>
      <c r="X28" s="45"/>
    </row>
    <row r="29" spans="1:24" s="48" customFormat="1" ht="28.5" customHeight="1" x14ac:dyDescent="0.3">
      <c r="A29" s="80"/>
      <c r="B29" s="81"/>
      <c r="C29" s="47"/>
      <c r="D29" s="82">
        <f>SUM(D24:D28)</f>
        <v>20</v>
      </c>
      <c r="E29" s="82">
        <f t="shared" ref="E29:X29" si="14">SUM(E24:E28)</f>
        <v>5</v>
      </c>
      <c r="F29" s="82">
        <f t="shared" si="14"/>
        <v>40</v>
      </c>
      <c r="G29" s="82">
        <f t="shared" si="14"/>
        <v>12</v>
      </c>
      <c r="H29" s="82">
        <f t="shared" si="14"/>
        <v>3</v>
      </c>
      <c r="I29" s="82">
        <f t="shared" si="14"/>
        <v>24</v>
      </c>
      <c r="J29" s="82">
        <f t="shared" si="14"/>
        <v>0</v>
      </c>
      <c r="K29" s="82">
        <f t="shared" si="14"/>
        <v>0</v>
      </c>
      <c r="L29" s="82">
        <f t="shared" si="14"/>
        <v>0</v>
      </c>
      <c r="M29" s="82">
        <f t="shared" si="14"/>
        <v>0</v>
      </c>
      <c r="N29" s="82">
        <f t="shared" si="14"/>
        <v>0</v>
      </c>
      <c r="O29" s="82">
        <f t="shared" si="14"/>
        <v>0</v>
      </c>
      <c r="P29" s="82">
        <f t="shared" si="14"/>
        <v>0</v>
      </c>
      <c r="Q29" s="82">
        <f t="shared" si="14"/>
        <v>0</v>
      </c>
      <c r="R29" s="82">
        <f t="shared" si="14"/>
        <v>0</v>
      </c>
      <c r="S29" s="82">
        <f t="shared" si="14"/>
        <v>32</v>
      </c>
      <c r="T29" s="82">
        <f t="shared" si="14"/>
        <v>8</v>
      </c>
      <c r="U29" s="82">
        <f t="shared" si="14"/>
        <v>64</v>
      </c>
      <c r="V29" s="82">
        <f t="shared" si="14"/>
        <v>8</v>
      </c>
      <c r="W29" s="82">
        <f t="shared" si="14"/>
        <v>32</v>
      </c>
      <c r="X29" s="82">
        <f t="shared" si="14"/>
        <v>64</v>
      </c>
    </row>
    <row r="30" spans="1:24" ht="24" customHeight="1" x14ac:dyDescent="0.3">
      <c r="A30" s="103" t="s">
        <v>0</v>
      </c>
      <c r="B30" s="104" t="s">
        <v>1</v>
      </c>
      <c r="C30" s="105" t="s">
        <v>2</v>
      </c>
      <c r="D30" s="100" t="s">
        <v>3</v>
      </c>
      <c r="E30" s="100"/>
      <c r="F30" s="100"/>
      <c r="G30" s="100" t="s">
        <v>4</v>
      </c>
      <c r="H30" s="100"/>
      <c r="I30" s="100"/>
      <c r="J30" s="100" t="s">
        <v>5</v>
      </c>
      <c r="K30" s="100"/>
      <c r="L30" s="100"/>
      <c r="M30" s="100" t="s">
        <v>6</v>
      </c>
      <c r="N30" s="100"/>
      <c r="O30" s="100"/>
      <c r="P30" s="100" t="s">
        <v>7</v>
      </c>
      <c r="Q30" s="100"/>
      <c r="R30" s="100"/>
      <c r="S30" s="100" t="s">
        <v>8</v>
      </c>
      <c r="T30" s="100"/>
      <c r="U30" s="100"/>
      <c r="V30" s="23"/>
      <c r="W30" s="23"/>
      <c r="X30" s="23"/>
    </row>
    <row r="31" spans="1:24" ht="183" customHeight="1" x14ac:dyDescent="0.2">
      <c r="A31" s="103"/>
      <c r="B31" s="104"/>
      <c r="C31" s="105"/>
      <c r="D31" s="14" t="s">
        <v>9</v>
      </c>
      <c r="E31" s="14" t="s">
        <v>10</v>
      </c>
      <c r="F31" s="14" t="s">
        <v>11</v>
      </c>
      <c r="G31" s="14" t="s">
        <v>9</v>
      </c>
      <c r="H31" s="14" t="s">
        <v>10</v>
      </c>
      <c r="I31" s="14" t="s">
        <v>11</v>
      </c>
      <c r="J31" s="14" t="s">
        <v>9</v>
      </c>
      <c r="K31" s="14" t="s">
        <v>10</v>
      </c>
      <c r="L31" s="14" t="s">
        <v>11</v>
      </c>
      <c r="M31" s="14" t="s">
        <v>9</v>
      </c>
      <c r="N31" s="14" t="s">
        <v>10</v>
      </c>
      <c r="O31" s="14" t="s">
        <v>11</v>
      </c>
      <c r="P31" s="14" t="s">
        <v>9</v>
      </c>
      <c r="Q31" s="14" t="s">
        <v>10</v>
      </c>
      <c r="R31" s="14" t="s">
        <v>11</v>
      </c>
      <c r="S31" s="15" t="s">
        <v>9</v>
      </c>
      <c r="T31" s="15" t="s">
        <v>10</v>
      </c>
      <c r="U31" s="15" t="s">
        <v>11</v>
      </c>
      <c r="V31" s="16" t="s">
        <v>12</v>
      </c>
      <c r="W31" s="17" t="s">
        <v>13</v>
      </c>
      <c r="X31" s="17" t="s">
        <v>14</v>
      </c>
    </row>
    <row r="32" spans="1:24" ht="21" customHeight="1" x14ac:dyDescent="0.3">
      <c r="A32" s="96">
        <v>4</v>
      </c>
      <c r="B32" s="97" t="s">
        <v>16</v>
      </c>
      <c r="C32" s="98" t="s">
        <v>42</v>
      </c>
      <c r="D32" s="19">
        <v>2</v>
      </c>
      <c r="E32" s="19">
        <v>1</v>
      </c>
      <c r="F32" s="19">
        <v>25</v>
      </c>
      <c r="G32" s="19">
        <v>4</v>
      </c>
      <c r="H32" s="19">
        <v>1</v>
      </c>
      <c r="I32" s="19">
        <v>25</v>
      </c>
      <c r="J32" s="19">
        <v>4</v>
      </c>
      <c r="K32" s="19">
        <v>1</v>
      </c>
      <c r="L32" s="19">
        <v>25</v>
      </c>
      <c r="M32" s="19">
        <v>4</v>
      </c>
      <c r="N32" s="19">
        <v>1</v>
      </c>
      <c r="O32" s="19">
        <v>20</v>
      </c>
      <c r="P32" s="19"/>
      <c r="Q32" s="19"/>
      <c r="R32" s="19"/>
      <c r="S32" s="20">
        <f t="shared" ref="S32:U34" si="15">D32+G32+J32+M32+P32</f>
        <v>14</v>
      </c>
      <c r="T32" s="20">
        <f t="shared" si="15"/>
        <v>4</v>
      </c>
      <c r="U32" s="20">
        <f t="shared" si="15"/>
        <v>95</v>
      </c>
      <c r="V32" s="21">
        <f>T32+T33+T34</f>
        <v>9</v>
      </c>
      <c r="W32" s="21">
        <f>S32+S33+S34</f>
        <v>36</v>
      </c>
      <c r="X32" s="21">
        <f>U32+U33+U34</f>
        <v>225</v>
      </c>
    </row>
    <row r="33" spans="1:24" ht="21" customHeight="1" x14ac:dyDescent="0.3">
      <c r="A33" s="96"/>
      <c r="B33" s="97"/>
      <c r="C33" s="98"/>
      <c r="D33" s="19">
        <v>2</v>
      </c>
      <c r="E33" s="19">
        <v>1</v>
      </c>
      <c r="F33" s="19">
        <v>25</v>
      </c>
      <c r="G33" s="19">
        <v>4</v>
      </c>
      <c r="H33" s="19">
        <v>1</v>
      </c>
      <c r="I33" s="19">
        <v>25</v>
      </c>
      <c r="J33" s="19">
        <v>4</v>
      </c>
      <c r="K33" s="19">
        <v>1</v>
      </c>
      <c r="L33" s="19">
        <v>25</v>
      </c>
      <c r="M33" s="19">
        <v>4</v>
      </c>
      <c r="N33" s="19">
        <v>1</v>
      </c>
      <c r="O33" s="19">
        <v>20</v>
      </c>
      <c r="P33" s="19"/>
      <c r="Q33" s="19"/>
      <c r="R33" s="19"/>
      <c r="S33" s="20">
        <f t="shared" si="15"/>
        <v>14</v>
      </c>
      <c r="T33" s="20">
        <f t="shared" si="15"/>
        <v>4</v>
      </c>
      <c r="U33" s="20">
        <f t="shared" si="15"/>
        <v>95</v>
      </c>
      <c r="V33" s="23"/>
      <c r="W33" s="23"/>
      <c r="X33" s="23"/>
    </row>
    <row r="34" spans="1:24" ht="57.75" customHeight="1" x14ac:dyDescent="0.3">
      <c r="A34" s="96"/>
      <c r="B34" s="97"/>
      <c r="C34" s="98"/>
      <c r="D34" s="19"/>
      <c r="E34" s="19"/>
      <c r="F34" s="19"/>
      <c r="G34" s="19"/>
      <c r="H34" s="19"/>
      <c r="I34" s="19"/>
      <c r="J34" s="19">
        <v>4</v>
      </c>
      <c r="K34" s="19">
        <v>1</v>
      </c>
      <c r="L34" s="19">
        <v>25</v>
      </c>
      <c r="M34" s="19"/>
      <c r="N34" s="19"/>
      <c r="O34" s="19"/>
      <c r="P34" s="19">
        <v>4</v>
      </c>
      <c r="Q34" s="19"/>
      <c r="R34" s="19">
        <v>10</v>
      </c>
      <c r="S34" s="20">
        <f t="shared" si="15"/>
        <v>8</v>
      </c>
      <c r="T34" s="20">
        <f t="shared" si="15"/>
        <v>1</v>
      </c>
      <c r="U34" s="20">
        <f t="shared" si="15"/>
        <v>35</v>
      </c>
      <c r="V34" s="23"/>
      <c r="W34" s="23"/>
      <c r="X34" s="23"/>
    </row>
    <row r="35" spans="1:24" s="7" customFormat="1" ht="25.5" customHeight="1" x14ac:dyDescent="0.3">
      <c r="A35" s="29"/>
      <c r="B35" s="26"/>
      <c r="C35" s="26"/>
      <c r="D35" s="44">
        <f>SUM(D32:D34)</f>
        <v>4</v>
      </c>
      <c r="E35" s="44">
        <f t="shared" ref="E35:U35" si="16">SUM(E32:E34)</f>
        <v>2</v>
      </c>
      <c r="F35" s="44">
        <f t="shared" si="16"/>
        <v>50</v>
      </c>
      <c r="G35" s="44">
        <f t="shared" si="16"/>
        <v>8</v>
      </c>
      <c r="H35" s="44">
        <f t="shared" si="16"/>
        <v>2</v>
      </c>
      <c r="I35" s="44">
        <f t="shared" si="16"/>
        <v>50</v>
      </c>
      <c r="J35" s="44">
        <f t="shared" si="16"/>
        <v>12</v>
      </c>
      <c r="K35" s="44">
        <f t="shared" si="16"/>
        <v>3</v>
      </c>
      <c r="L35" s="44">
        <f t="shared" si="16"/>
        <v>75</v>
      </c>
      <c r="M35" s="44">
        <f t="shared" si="16"/>
        <v>8</v>
      </c>
      <c r="N35" s="44">
        <f t="shared" si="16"/>
        <v>2</v>
      </c>
      <c r="O35" s="44">
        <f t="shared" si="16"/>
        <v>40</v>
      </c>
      <c r="P35" s="44">
        <f t="shared" si="16"/>
        <v>4</v>
      </c>
      <c r="Q35" s="44">
        <f t="shared" si="16"/>
        <v>0</v>
      </c>
      <c r="R35" s="44">
        <f t="shared" si="16"/>
        <v>10</v>
      </c>
      <c r="S35" s="44">
        <f t="shared" si="16"/>
        <v>36</v>
      </c>
      <c r="T35" s="44">
        <f t="shared" si="16"/>
        <v>9</v>
      </c>
      <c r="U35" s="44">
        <f t="shared" si="16"/>
        <v>225</v>
      </c>
      <c r="V35" s="82">
        <f t="shared" ref="V35:X35" si="17">SUM(V30:V34)</f>
        <v>9</v>
      </c>
      <c r="W35" s="82">
        <f t="shared" si="17"/>
        <v>36</v>
      </c>
      <c r="X35" s="82">
        <f t="shared" si="17"/>
        <v>225</v>
      </c>
    </row>
    <row r="36" spans="1:24" ht="18.75" x14ac:dyDescent="0.3">
      <c r="A36" s="96">
        <v>5</v>
      </c>
      <c r="B36" s="98" t="s">
        <v>30</v>
      </c>
      <c r="C36" s="98" t="s">
        <v>42</v>
      </c>
      <c r="D36" s="19">
        <v>4</v>
      </c>
      <c r="E36" s="19">
        <v>1</v>
      </c>
      <c r="F36" s="19">
        <v>20</v>
      </c>
      <c r="G36" s="19">
        <v>4</v>
      </c>
      <c r="H36" s="19">
        <v>1</v>
      </c>
      <c r="I36" s="19">
        <v>20</v>
      </c>
      <c r="J36" s="19">
        <v>4</v>
      </c>
      <c r="K36" s="19">
        <v>1</v>
      </c>
      <c r="L36" s="19">
        <v>20</v>
      </c>
      <c r="M36" s="19"/>
      <c r="N36" s="19"/>
      <c r="O36" s="19"/>
      <c r="P36" s="19"/>
      <c r="Q36" s="19"/>
      <c r="R36" s="19"/>
      <c r="S36" s="20">
        <f t="shared" ref="S36:U40" si="18">D36+G36+J36+M36+P36</f>
        <v>12</v>
      </c>
      <c r="T36" s="20">
        <f t="shared" si="18"/>
        <v>3</v>
      </c>
      <c r="U36" s="20">
        <f t="shared" si="18"/>
        <v>60</v>
      </c>
      <c r="V36" s="21">
        <f>T36+T37+T38+T39+T40</f>
        <v>9</v>
      </c>
      <c r="W36" s="21">
        <f>S36+S37+S38+S39+S40</f>
        <v>36</v>
      </c>
      <c r="X36" s="21">
        <f>U36+U37+U38+U39+U40</f>
        <v>180</v>
      </c>
    </row>
    <row r="37" spans="1:24" ht="18.75" x14ac:dyDescent="0.3">
      <c r="A37" s="96"/>
      <c r="B37" s="98"/>
      <c r="C37" s="98"/>
      <c r="D37" s="19">
        <v>4</v>
      </c>
      <c r="E37" s="19">
        <v>1</v>
      </c>
      <c r="F37" s="19">
        <v>20</v>
      </c>
      <c r="G37" s="19">
        <v>4</v>
      </c>
      <c r="H37" s="19">
        <v>1</v>
      </c>
      <c r="I37" s="19">
        <v>20</v>
      </c>
      <c r="J37" s="19"/>
      <c r="K37" s="19"/>
      <c r="L37" s="19"/>
      <c r="M37" s="19"/>
      <c r="N37" s="19"/>
      <c r="O37" s="19"/>
      <c r="P37" s="19"/>
      <c r="Q37" s="19"/>
      <c r="R37" s="19"/>
      <c r="S37" s="20">
        <f t="shared" si="18"/>
        <v>8</v>
      </c>
      <c r="T37" s="20">
        <f t="shared" si="18"/>
        <v>2</v>
      </c>
      <c r="U37" s="20">
        <f t="shared" si="18"/>
        <v>40</v>
      </c>
      <c r="V37" s="23"/>
      <c r="W37" s="23"/>
      <c r="X37" s="23"/>
    </row>
    <row r="38" spans="1:24" ht="18.75" x14ac:dyDescent="0.3">
      <c r="A38" s="96"/>
      <c r="B38" s="98"/>
      <c r="C38" s="98"/>
      <c r="D38" s="19">
        <v>4</v>
      </c>
      <c r="E38" s="19">
        <v>1</v>
      </c>
      <c r="F38" s="19">
        <v>20</v>
      </c>
      <c r="G38" s="19">
        <v>4</v>
      </c>
      <c r="H38" s="19">
        <v>1</v>
      </c>
      <c r="I38" s="19">
        <v>20</v>
      </c>
      <c r="J38" s="19"/>
      <c r="K38" s="19"/>
      <c r="L38" s="19"/>
      <c r="M38" s="19"/>
      <c r="N38" s="19"/>
      <c r="O38" s="19"/>
      <c r="P38" s="19"/>
      <c r="Q38" s="19"/>
      <c r="R38" s="19"/>
      <c r="S38" s="20">
        <f t="shared" si="18"/>
        <v>8</v>
      </c>
      <c r="T38" s="20">
        <f t="shared" si="18"/>
        <v>2</v>
      </c>
      <c r="U38" s="20">
        <f t="shared" si="18"/>
        <v>40</v>
      </c>
      <c r="V38" s="23"/>
      <c r="W38" s="23"/>
      <c r="X38" s="23"/>
    </row>
    <row r="39" spans="1:24" ht="18.75" x14ac:dyDescent="0.3">
      <c r="A39" s="96"/>
      <c r="B39" s="98"/>
      <c r="C39" s="98"/>
      <c r="D39" s="19">
        <v>4</v>
      </c>
      <c r="E39" s="19">
        <v>1</v>
      </c>
      <c r="F39" s="19">
        <v>20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20">
        <f t="shared" si="18"/>
        <v>4</v>
      </c>
      <c r="T39" s="20">
        <f t="shared" si="18"/>
        <v>1</v>
      </c>
      <c r="U39" s="20">
        <f t="shared" si="18"/>
        <v>20</v>
      </c>
      <c r="V39" s="23"/>
      <c r="W39" s="23"/>
      <c r="X39" s="23"/>
    </row>
    <row r="40" spans="1:24" ht="18.75" x14ac:dyDescent="0.3">
      <c r="A40" s="96"/>
      <c r="B40" s="98"/>
      <c r="C40" s="98"/>
      <c r="D40" s="19">
        <v>4</v>
      </c>
      <c r="E40" s="19">
        <v>1</v>
      </c>
      <c r="F40" s="19">
        <v>20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20">
        <f t="shared" si="18"/>
        <v>4</v>
      </c>
      <c r="T40" s="20">
        <f t="shared" si="18"/>
        <v>1</v>
      </c>
      <c r="U40" s="20">
        <f t="shared" si="18"/>
        <v>20</v>
      </c>
      <c r="V40" s="23"/>
      <c r="W40" s="23"/>
      <c r="X40" s="23"/>
    </row>
    <row r="41" spans="1:24" s="7" customFormat="1" ht="21.75" customHeight="1" x14ac:dyDescent="0.3">
      <c r="A41" s="29"/>
      <c r="B41" s="68"/>
      <c r="C41" s="25"/>
      <c r="D41" s="44">
        <f>SUM(D36:D40)</f>
        <v>20</v>
      </c>
      <c r="E41" s="44">
        <f t="shared" ref="E41:X41" si="19">SUM(E36:E40)</f>
        <v>5</v>
      </c>
      <c r="F41" s="44">
        <f t="shared" si="19"/>
        <v>100</v>
      </c>
      <c r="G41" s="44">
        <f t="shared" si="19"/>
        <v>12</v>
      </c>
      <c r="H41" s="44">
        <f t="shared" si="19"/>
        <v>3</v>
      </c>
      <c r="I41" s="44">
        <f t="shared" si="19"/>
        <v>60</v>
      </c>
      <c r="J41" s="44">
        <f t="shared" si="19"/>
        <v>4</v>
      </c>
      <c r="K41" s="44">
        <f t="shared" si="19"/>
        <v>1</v>
      </c>
      <c r="L41" s="44">
        <f t="shared" si="19"/>
        <v>20</v>
      </c>
      <c r="M41" s="44">
        <f t="shared" si="19"/>
        <v>0</v>
      </c>
      <c r="N41" s="44">
        <f t="shared" si="19"/>
        <v>0</v>
      </c>
      <c r="O41" s="44">
        <f t="shared" si="19"/>
        <v>0</v>
      </c>
      <c r="P41" s="44">
        <f t="shared" si="19"/>
        <v>0</v>
      </c>
      <c r="Q41" s="44">
        <f t="shared" si="19"/>
        <v>0</v>
      </c>
      <c r="R41" s="44">
        <f t="shared" si="19"/>
        <v>0</v>
      </c>
      <c r="S41" s="44">
        <f t="shared" si="19"/>
        <v>36</v>
      </c>
      <c r="T41" s="44">
        <f t="shared" si="19"/>
        <v>9</v>
      </c>
      <c r="U41" s="44">
        <f t="shared" si="19"/>
        <v>180</v>
      </c>
      <c r="V41" s="82">
        <f t="shared" si="19"/>
        <v>9</v>
      </c>
      <c r="W41" s="82">
        <f t="shared" si="19"/>
        <v>36</v>
      </c>
      <c r="X41" s="82">
        <f t="shared" si="19"/>
        <v>180</v>
      </c>
    </row>
    <row r="42" spans="1:24" ht="18.75" x14ac:dyDescent="0.3">
      <c r="A42" s="96">
        <v>6</v>
      </c>
      <c r="B42" s="97" t="s">
        <v>21</v>
      </c>
      <c r="C42" s="98" t="s">
        <v>22</v>
      </c>
      <c r="D42" s="19">
        <v>2</v>
      </c>
      <c r="E42" s="19">
        <v>1</v>
      </c>
      <c r="F42" s="19">
        <v>20</v>
      </c>
      <c r="G42" s="19">
        <v>4</v>
      </c>
      <c r="H42" s="19">
        <v>1</v>
      </c>
      <c r="I42" s="19">
        <v>25</v>
      </c>
      <c r="J42" s="19">
        <v>4</v>
      </c>
      <c r="K42" s="19">
        <v>1</v>
      </c>
      <c r="L42" s="19">
        <v>25</v>
      </c>
      <c r="M42" s="19"/>
      <c r="N42" s="19"/>
      <c r="O42" s="19"/>
      <c r="P42" s="19"/>
      <c r="Q42" s="19"/>
      <c r="R42" s="19"/>
      <c r="S42" s="20">
        <f t="shared" ref="S42:U46" si="20">D42+G42+J42+M42+P42</f>
        <v>10</v>
      </c>
      <c r="T42" s="20">
        <f t="shared" si="20"/>
        <v>3</v>
      </c>
      <c r="U42" s="20">
        <f t="shared" si="20"/>
        <v>70</v>
      </c>
      <c r="V42" s="21">
        <f>T42+T43+T44+T45+T46+T47+T48</f>
        <v>9</v>
      </c>
      <c r="W42" s="21">
        <f>S42+S43+S44+S45+S46+S47+S48</f>
        <v>32</v>
      </c>
      <c r="X42" s="21">
        <f>U42+U43+U44+U45+U46+U47+U48</f>
        <v>230</v>
      </c>
    </row>
    <row r="43" spans="1:24" ht="18.75" x14ac:dyDescent="0.3">
      <c r="A43" s="96"/>
      <c r="B43" s="97"/>
      <c r="C43" s="98"/>
      <c r="D43" s="19">
        <v>2</v>
      </c>
      <c r="E43" s="19">
        <v>1</v>
      </c>
      <c r="F43" s="19">
        <v>25</v>
      </c>
      <c r="G43" s="19">
        <v>4</v>
      </c>
      <c r="H43" s="19">
        <v>1</v>
      </c>
      <c r="I43" s="19">
        <v>25</v>
      </c>
      <c r="J43" s="19">
        <v>4</v>
      </c>
      <c r="K43" s="19">
        <v>1</v>
      </c>
      <c r="L43" s="19">
        <v>25</v>
      </c>
      <c r="M43" s="19"/>
      <c r="N43" s="19"/>
      <c r="O43" s="19"/>
      <c r="P43" s="19"/>
      <c r="Q43" s="19"/>
      <c r="R43" s="19"/>
      <c r="S43" s="20">
        <f t="shared" si="20"/>
        <v>10</v>
      </c>
      <c r="T43" s="20">
        <f t="shared" si="20"/>
        <v>3</v>
      </c>
      <c r="U43" s="20">
        <f t="shared" si="20"/>
        <v>75</v>
      </c>
      <c r="V43" s="23"/>
      <c r="W43" s="23"/>
      <c r="X43" s="23"/>
    </row>
    <row r="44" spans="1:24" ht="18.75" x14ac:dyDescent="0.3">
      <c r="A44" s="96"/>
      <c r="B44" s="97"/>
      <c r="C44" s="98"/>
      <c r="D44" s="19">
        <v>2</v>
      </c>
      <c r="E44" s="19">
        <v>1</v>
      </c>
      <c r="F44" s="19">
        <v>25</v>
      </c>
      <c r="G44" s="19">
        <v>4</v>
      </c>
      <c r="H44" s="19">
        <v>1</v>
      </c>
      <c r="I44" s="19">
        <v>25</v>
      </c>
      <c r="J44" s="19"/>
      <c r="K44" s="19"/>
      <c r="L44" s="19"/>
      <c r="M44" s="19"/>
      <c r="N44" s="19"/>
      <c r="O44" s="19"/>
      <c r="P44" s="19"/>
      <c r="Q44" s="19"/>
      <c r="R44" s="19"/>
      <c r="S44" s="20">
        <f t="shared" si="20"/>
        <v>6</v>
      </c>
      <c r="T44" s="20">
        <f t="shared" si="20"/>
        <v>2</v>
      </c>
      <c r="U44" s="20">
        <f t="shared" si="20"/>
        <v>50</v>
      </c>
      <c r="V44" s="23"/>
      <c r="W44" s="23"/>
      <c r="X44" s="23"/>
    </row>
    <row r="45" spans="1:24" ht="18.75" x14ac:dyDescent="0.3">
      <c r="A45" s="96"/>
      <c r="B45" s="97"/>
      <c r="C45" s="98"/>
      <c r="D45" s="19">
        <v>2</v>
      </c>
      <c r="E45" s="19">
        <v>1</v>
      </c>
      <c r="F45" s="19">
        <v>25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>
        <f t="shared" si="20"/>
        <v>2</v>
      </c>
      <c r="T45" s="20">
        <f t="shared" si="20"/>
        <v>1</v>
      </c>
      <c r="U45" s="20">
        <f t="shared" si="20"/>
        <v>25</v>
      </c>
      <c r="V45" s="23"/>
      <c r="W45" s="23"/>
      <c r="X45" s="23"/>
    </row>
    <row r="46" spans="1:24" ht="18.75" x14ac:dyDescent="0.3">
      <c r="A46" s="96"/>
      <c r="B46" s="97"/>
      <c r="C46" s="98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>
        <f t="shared" si="20"/>
        <v>0</v>
      </c>
      <c r="T46" s="20">
        <f t="shared" si="20"/>
        <v>0</v>
      </c>
      <c r="U46" s="20">
        <f t="shared" si="20"/>
        <v>0</v>
      </c>
      <c r="V46" s="23"/>
      <c r="W46" s="23"/>
      <c r="X46" s="23"/>
    </row>
    <row r="47" spans="1:24" ht="18.75" x14ac:dyDescent="0.3">
      <c r="A47" s="96"/>
      <c r="B47" s="97"/>
      <c r="C47" s="9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0">
        <f>D47+G47+J47+M47+P47</f>
        <v>0</v>
      </c>
      <c r="T47" s="20">
        <f t="shared" ref="T47" si="21">E47+H47+K47+N47+Q47</f>
        <v>0</v>
      </c>
      <c r="U47" s="20">
        <f t="shared" ref="U47:U48" si="22">F47+I47+L47+O47+R47</f>
        <v>0</v>
      </c>
      <c r="V47" s="23"/>
      <c r="W47" s="23"/>
      <c r="X47" s="23"/>
    </row>
    <row r="48" spans="1:24" ht="18.75" x14ac:dyDescent="0.3">
      <c r="A48" s="96"/>
      <c r="B48" s="97"/>
      <c r="C48" s="98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>
        <v>4</v>
      </c>
      <c r="Q48" s="19"/>
      <c r="R48" s="19">
        <v>10</v>
      </c>
      <c r="S48" s="20">
        <f>D48+G48+J48+M48+P48</f>
        <v>4</v>
      </c>
      <c r="T48" s="20">
        <f>E48+H48+K48+N48+Q48</f>
        <v>0</v>
      </c>
      <c r="U48" s="20">
        <f t="shared" si="22"/>
        <v>10</v>
      </c>
      <c r="V48" s="23"/>
      <c r="W48" s="23"/>
      <c r="X48" s="23"/>
    </row>
    <row r="49" spans="1:24" s="7" customFormat="1" ht="18.75" x14ac:dyDescent="0.3">
      <c r="A49" s="29"/>
      <c r="B49" s="68"/>
      <c r="C49" s="25"/>
      <c r="D49" s="44">
        <f>SUM(D42:D48)</f>
        <v>8</v>
      </c>
      <c r="E49" s="44">
        <f t="shared" ref="E49:U49" si="23">SUM(E42:E48)</f>
        <v>4</v>
      </c>
      <c r="F49" s="44">
        <f t="shared" si="23"/>
        <v>95</v>
      </c>
      <c r="G49" s="44">
        <f t="shared" si="23"/>
        <v>12</v>
      </c>
      <c r="H49" s="44">
        <f t="shared" si="23"/>
        <v>3</v>
      </c>
      <c r="I49" s="44">
        <f t="shared" si="23"/>
        <v>75</v>
      </c>
      <c r="J49" s="44">
        <f t="shared" si="23"/>
        <v>8</v>
      </c>
      <c r="K49" s="44">
        <f t="shared" si="23"/>
        <v>2</v>
      </c>
      <c r="L49" s="44">
        <f t="shared" si="23"/>
        <v>50</v>
      </c>
      <c r="M49" s="44">
        <f t="shared" si="23"/>
        <v>0</v>
      </c>
      <c r="N49" s="44">
        <f t="shared" si="23"/>
        <v>0</v>
      </c>
      <c r="O49" s="44">
        <f t="shared" si="23"/>
        <v>0</v>
      </c>
      <c r="P49" s="44">
        <f t="shared" si="23"/>
        <v>4</v>
      </c>
      <c r="Q49" s="44">
        <f t="shared" si="23"/>
        <v>0</v>
      </c>
      <c r="R49" s="44">
        <f t="shared" si="23"/>
        <v>10</v>
      </c>
      <c r="S49" s="44">
        <f t="shared" si="23"/>
        <v>32</v>
      </c>
      <c r="T49" s="44">
        <f t="shared" si="23"/>
        <v>9</v>
      </c>
      <c r="U49" s="44">
        <f t="shared" si="23"/>
        <v>230</v>
      </c>
      <c r="V49" s="82">
        <f>SUM(V42:V48)</f>
        <v>9</v>
      </c>
      <c r="W49" s="82">
        <f t="shared" ref="W49:X49" si="24">SUM(W42:W48)</f>
        <v>32</v>
      </c>
      <c r="X49" s="82">
        <f t="shared" si="24"/>
        <v>230</v>
      </c>
    </row>
    <row r="50" spans="1:24" ht="24" customHeight="1" x14ac:dyDescent="0.3">
      <c r="A50" s="101">
        <v>7</v>
      </c>
      <c r="B50" s="99" t="s">
        <v>55</v>
      </c>
      <c r="C50" s="99" t="s">
        <v>42</v>
      </c>
      <c r="D50" s="22">
        <v>4</v>
      </c>
      <c r="E50" s="22">
        <v>1</v>
      </c>
      <c r="F50" s="22">
        <v>20</v>
      </c>
      <c r="G50" s="22">
        <v>4</v>
      </c>
      <c r="H50" s="22">
        <v>1</v>
      </c>
      <c r="I50" s="22">
        <v>20</v>
      </c>
      <c r="J50" s="22">
        <v>4</v>
      </c>
      <c r="K50" s="22">
        <v>1</v>
      </c>
      <c r="L50" s="22">
        <v>20</v>
      </c>
      <c r="M50" s="22"/>
      <c r="N50" s="22"/>
      <c r="O50" s="22"/>
      <c r="P50" s="22"/>
      <c r="Q50" s="22"/>
      <c r="R50" s="22"/>
      <c r="S50" s="69">
        <f t="shared" ref="S50:U51" si="25">D50+G50+J50+M50+P50</f>
        <v>12</v>
      </c>
      <c r="T50" s="69">
        <f t="shared" si="25"/>
        <v>3</v>
      </c>
      <c r="U50" s="69">
        <f t="shared" si="25"/>
        <v>60</v>
      </c>
      <c r="V50" s="21">
        <f>E50+E51+H50+H51+K50+K51+N50+N51+Q50+Q51</f>
        <v>6</v>
      </c>
      <c r="W50" s="21">
        <f>D50+D51+G50+G51+J50+J51+M50+M51+P50+P51</f>
        <v>24</v>
      </c>
      <c r="X50" s="21">
        <f>F50+F51+I50+I51+L50+L51+O50+O51+R50+R51</f>
        <v>120</v>
      </c>
    </row>
    <row r="51" spans="1:24" ht="57.75" customHeight="1" x14ac:dyDescent="0.3">
      <c r="A51" s="101"/>
      <c r="B51" s="99"/>
      <c r="C51" s="99"/>
      <c r="D51" s="22">
        <v>4</v>
      </c>
      <c r="E51" s="22">
        <v>1</v>
      </c>
      <c r="F51" s="22">
        <v>20</v>
      </c>
      <c r="G51" s="22">
        <v>4</v>
      </c>
      <c r="H51" s="22">
        <v>1</v>
      </c>
      <c r="I51" s="22">
        <v>20</v>
      </c>
      <c r="J51" s="22">
        <v>4</v>
      </c>
      <c r="K51" s="22">
        <v>1</v>
      </c>
      <c r="L51" s="22">
        <v>20</v>
      </c>
      <c r="M51" s="22"/>
      <c r="N51" s="22"/>
      <c r="O51" s="22"/>
      <c r="P51" s="22"/>
      <c r="Q51" s="22"/>
      <c r="R51" s="22"/>
      <c r="S51" s="69">
        <f t="shared" si="25"/>
        <v>12</v>
      </c>
      <c r="T51" s="69">
        <f t="shared" si="25"/>
        <v>3</v>
      </c>
      <c r="U51" s="69">
        <f t="shared" si="25"/>
        <v>60</v>
      </c>
      <c r="V51" s="22"/>
      <c r="W51" s="22"/>
      <c r="X51" s="22"/>
    </row>
    <row r="52" spans="1:24" s="7" customFormat="1" ht="14.25" customHeight="1" x14ac:dyDescent="0.25">
      <c r="A52" s="83"/>
      <c r="B52" s="83"/>
      <c r="C52" s="83"/>
      <c r="D52" s="83">
        <f>SUM(D50:D51)</f>
        <v>8</v>
      </c>
      <c r="E52" s="83">
        <f t="shared" ref="E52:F52" si="26">SUM(E50:E51)</f>
        <v>2</v>
      </c>
      <c r="F52" s="83">
        <f t="shared" si="26"/>
        <v>40</v>
      </c>
      <c r="G52" s="83">
        <f>SUM(G50:G51)</f>
        <v>8</v>
      </c>
      <c r="H52" s="83">
        <f>SUM(H80:H81)</f>
        <v>2</v>
      </c>
      <c r="I52" s="83">
        <f>SUM(I50:I51)</f>
        <v>40</v>
      </c>
      <c r="J52" s="83">
        <f t="shared" ref="J52:R52" si="27">SUM(J50:J51)</f>
        <v>8</v>
      </c>
      <c r="K52" s="83">
        <f t="shared" si="27"/>
        <v>2</v>
      </c>
      <c r="L52" s="83">
        <f t="shared" si="27"/>
        <v>40</v>
      </c>
      <c r="M52" s="83">
        <f t="shared" si="27"/>
        <v>0</v>
      </c>
      <c r="N52" s="83">
        <f t="shared" si="27"/>
        <v>0</v>
      </c>
      <c r="O52" s="83">
        <f t="shared" si="27"/>
        <v>0</v>
      </c>
      <c r="P52" s="83">
        <f t="shared" si="27"/>
        <v>0</v>
      </c>
      <c r="Q52" s="83">
        <f t="shared" si="27"/>
        <v>0</v>
      </c>
      <c r="R52" s="83">
        <f t="shared" si="27"/>
        <v>0</v>
      </c>
      <c r="S52" s="83">
        <f>D52+G52+J52+M52+P52</f>
        <v>24</v>
      </c>
      <c r="T52" s="83">
        <f t="shared" ref="T52:U52" si="28">E52+H52+K52+N52+Q52</f>
        <v>6</v>
      </c>
      <c r="U52" s="83">
        <f t="shared" si="28"/>
        <v>120</v>
      </c>
      <c r="V52" s="82">
        <f>SUM(V50:V51)</f>
        <v>6</v>
      </c>
      <c r="W52" s="82">
        <f t="shared" ref="W52:X52" si="29">SUM(W50:W51)</f>
        <v>24</v>
      </c>
      <c r="X52" s="82">
        <f t="shared" si="29"/>
        <v>120</v>
      </c>
    </row>
    <row r="53" spans="1:24" ht="18.75" customHeight="1" x14ac:dyDescent="0.3">
      <c r="A53" s="98" t="s">
        <v>0</v>
      </c>
      <c r="B53" s="104" t="s">
        <v>1</v>
      </c>
      <c r="C53" s="105" t="s">
        <v>2</v>
      </c>
      <c r="D53" s="100" t="s">
        <v>3</v>
      </c>
      <c r="E53" s="100"/>
      <c r="F53" s="100"/>
      <c r="G53" s="100" t="s">
        <v>4</v>
      </c>
      <c r="H53" s="100"/>
      <c r="I53" s="100"/>
      <c r="J53" s="100" t="s">
        <v>5</v>
      </c>
      <c r="K53" s="100"/>
      <c r="L53" s="100"/>
      <c r="M53" s="100" t="s">
        <v>6</v>
      </c>
      <c r="N53" s="100"/>
      <c r="O53" s="100"/>
      <c r="P53" s="100" t="s">
        <v>7</v>
      </c>
      <c r="Q53" s="100"/>
      <c r="R53" s="100"/>
      <c r="S53" s="100" t="s">
        <v>8</v>
      </c>
      <c r="T53" s="100"/>
      <c r="U53" s="100"/>
      <c r="V53" s="23"/>
      <c r="W53" s="23"/>
      <c r="X53" s="23"/>
    </row>
    <row r="54" spans="1:24" ht="165.75" customHeight="1" x14ac:dyDescent="0.2">
      <c r="A54" s="98"/>
      <c r="B54" s="104"/>
      <c r="C54" s="105"/>
      <c r="D54" s="14" t="s">
        <v>9</v>
      </c>
      <c r="E54" s="14" t="s">
        <v>10</v>
      </c>
      <c r="F54" s="14" t="s">
        <v>11</v>
      </c>
      <c r="G54" s="14" t="s">
        <v>9</v>
      </c>
      <c r="H54" s="14" t="s">
        <v>10</v>
      </c>
      <c r="I54" s="14" t="s">
        <v>11</v>
      </c>
      <c r="J54" s="14" t="s">
        <v>9</v>
      </c>
      <c r="K54" s="14" t="s">
        <v>10</v>
      </c>
      <c r="L54" s="14" t="s">
        <v>11</v>
      </c>
      <c r="M54" s="14" t="s">
        <v>9</v>
      </c>
      <c r="N54" s="14" t="s">
        <v>10</v>
      </c>
      <c r="O54" s="14" t="s">
        <v>11</v>
      </c>
      <c r="P54" s="14" t="s">
        <v>9</v>
      </c>
      <c r="Q54" s="14" t="s">
        <v>10</v>
      </c>
      <c r="R54" s="14" t="s">
        <v>11</v>
      </c>
      <c r="S54" s="15" t="s">
        <v>9</v>
      </c>
      <c r="T54" s="15" t="s">
        <v>10</v>
      </c>
      <c r="U54" s="15" t="s">
        <v>11</v>
      </c>
      <c r="V54" s="16" t="s">
        <v>12</v>
      </c>
      <c r="W54" s="17" t="s">
        <v>13</v>
      </c>
      <c r="X54" s="17" t="s">
        <v>14</v>
      </c>
    </row>
    <row r="55" spans="1:24" ht="18.75" x14ac:dyDescent="0.3">
      <c r="A55" s="96">
        <v>8</v>
      </c>
      <c r="B55" s="97" t="s">
        <v>23</v>
      </c>
      <c r="C55" s="118" t="s">
        <v>43</v>
      </c>
      <c r="D55" s="19">
        <v>2</v>
      </c>
      <c r="E55" s="19">
        <v>1</v>
      </c>
      <c r="F55" s="19">
        <v>25</v>
      </c>
      <c r="G55" s="19">
        <v>4</v>
      </c>
      <c r="H55" s="19">
        <v>1</v>
      </c>
      <c r="I55" s="19">
        <v>25</v>
      </c>
      <c r="J55" s="19">
        <v>4</v>
      </c>
      <c r="K55" s="19">
        <v>1</v>
      </c>
      <c r="L55" s="19">
        <v>20</v>
      </c>
      <c r="M55" s="19"/>
      <c r="N55" s="19"/>
      <c r="O55" s="19"/>
      <c r="P55" s="19"/>
      <c r="Q55" s="19"/>
      <c r="R55" s="19"/>
      <c r="S55" s="20">
        <f t="shared" ref="S55:U58" si="30">D55+G55+J55+M55+P55</f>
        <v>10</v>
      </c>
      <c r="T55" s="20">
        <f t="shared" si="30"/>
        <v>3</v>
      </c>
      <c r="U55" s="20">
        <f t="shared" si="30"/>
        <v>70</v>
      </c>
      <c r="V55" s="21">
        <f>T55+T56+T57+T58</f>
        <v>9</v>
      </c>
      <c r="W55" s="21">
        <f>S55+S56+S57+S58</f>
        <v>32</v>
      </c>
      <c r="X55" s="21">
        <f>U55+U56+U57+U58</f>
        <v>200</v>
      </c>
    </row>
    <row r="56" spans="1:24" ht="18.75" x14ac:dyDescent="0.3">
      <c r="A56" s="96"/>
      <c r="B56" s="97"/>
      <c r="C56" s="118"/>
      <c r="D56" s="19">
        <v>2</v>
      </c>
      <c r="E56" s="19">
        <v>1</v>
      </c>
      <c r="F56" s="19">
        <v>25</v>
      </c>
      <c r="G56" s="19">
        <v>4</v>
      </c>
      <c r="H56" s="19">
        <v>1</v>
      </c>
      <c r="I56" s="19">
        <v>25</v>
      </c>
      <c r="J56" s="19">
        <v>4</v>
      </c>
      <c r="K56" s="19">
        <v>1</v>
      </c>
      <c r="L56" s="19">
        <v>20</v>
      </c>
      <c r="M56" s="19"/>
      <c r="N56" s="19"/>
      <c r="O56" s="19"/>
      <c r="P56" s="19"/>
      <c r="Q56" s="19"/>
      <c r="R56" s="19"/>
      <c r="S56" s="20">
        <f t="shared" si="30"/>
        <v>10</v>
      </c>
      <c r="T56" s="20">
        <f t="shared" si="30"/>
        <v>3</v>
      </c>
      <c r="U56" s="20">
        <f t="shared" si="30"/>
        <v>70</v>
      </c>
      <c r="V56" s="23"/>
      <c r="W56" s="23"/>
      <c r="X56" s="23"/>
    </row>
    <row r="57" spans="1:24" ht="42" customHeight="1" x14ac:dyDescent="0.3">
      <c r="A57" s="96"/>
      <c r="B57" s="97"/>
      <c r="C57" s="118"/>
      <c r="D57" s="19">
        <v>4</v>
      </c>
      <c r="E57" s="19">
        <v>1</v>
      </c>
      <c r="F57" s="19">
        <v>25</v>
      </c>
      <c r="G57" s="19">
        <v>4</v>
      </c>
      <c r="H57" s="19">
        <v>1</v>
      </c>
      <c r="I57" s="19">
        <v>25</v>
      </c>
      <c r="J57" s="19">
        <v>4</v>
      </c>
      <c r="K57" s="19">
        <v>1</v>
      </c>
      <c r="L57" s="19">
        <v>10</v>
      </c>
      <c r="M57" s="19"/>
      <c r="N57" s="19"/>
      <c r="O57" s="19"/>
      <c r="P57" s="19"/>
      <c r="Q57" s="19"/>
      <c r="R57" s="19"/>
      <c r="S57" s="20">
        <f t="shared" si="30"/>
        <v>12</v>
      </c>
      <c r="T57" s="20">
        <f t="shared" si="30"/>
        <v>3</v>
      </c>
      <c r="U57" s="20">
        <f t="shared" si="30"/>
        <v>60</v>
      </c>
      <c r="V57" s="23"/>
      <c r="W57" s="23"/>
      <c r="X57" s="23"/>
    </row>
    <row r="58" spans="1:24" ht="18.75" x14ac:dyDescent="0.3">
      <c r="A58" s="96"/>
      <c r="B58" s="97"/>
      <c r="C58" s="11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0">
        <f t="shared" si="30"/>
        <v>0</v>
      </c>
      <c r="T58" s="20">
        <f t="shared" si="30"/>
        <v>0</v>
      </c>
      <c r="U58" s="20">
        <f t="shared" si="30"/>
        <v>0</v>
      </c>
      <c r="V58" s="23"/>
      <c r="W58" s="23"/>
      <c r="X58" s="23"/>
    </row>
    <row r="59" spans="1:24" s="7" customFormat="1" ht="24.75" customHeight="1" x14ac:dyDescent="0.25">
      <c r="A59" s="44"/>
      <c r="B59" s="68"/>
      <c r="C59" s="25"/>
      <c r="D59" s="44">
        <f>SUM(D55:D58)</f>
        <v>8</v>
      </c>
      <c r="E59" s="44">
        <f t="shared" ref="E59:U59" si="31">SUM(E55:E58)</f>
        <v>3</v>
      </c>
      <c r="F59" s="44">
        <f t="shared" si="31"/>
        <v>75</v>
      </c>
      <c r="G59" s="44">
        <f t="shared" si="31"/>
        <v>12</v>
      </c>
      <c r="H59" s="44">
        <f t="shared" si="31"/>
        <v>3</v>
      </c>
      <c r="I59" s="44">
        <f t="shared" si="31"/>
        <v>75</v>
      </c>
      <c r="J59" s="44">
        <f t="shared" si="31"/>
        <v>12</v>
      </c>
      <c r="K59" s="44">
        <f t="shared" si="31"/>
        <v>3</v>
      </c>
      <c r="L59" s="44">
        <f t="shared" si="31"/>
        <v>50</v>
      </c>
      <c r="M59" s="44">
        <f t="shared" si="31"/>
        <v>0</v>
      </c>
      <c r="N59" s="44">
        <f t="shared" si="31"/>
        <v>0</v>
      </c>
      <c r="O59" s="44">
        <f t="shared" si="31"/>
        <v>0</v>
      </c>
      <c r="P59" s="44">
        <f t="shared" si="31"/>
        <v>0</v>
      </c>
      <c r="Q59" s="44">
        <f t="shared" si="31"/>
        <v>0</v>
      </c>
      <c r="R59" s="44">
        <f t="shared" si="31"/>
        <v>0</v>
      </c>
      <c r="S59" s="44">
        <f t="shared" si="31"/>
        <v>32</v>
      </c>
      <c r="T59" s="44">
        <f t="shared" si="31"/>
        <v>9</v>
      </c>
      <c r="U59" s="44">
        <f t="shared" si="31"/>
        <v>200</v>
      </c>
      <c r="V59" s="82">
        <f>SUM(V55:V58)</f>
        <v>9</v>
      </c>
      <c r="W59" s="82">
        <f t="shared" ref="W59:X59" si="32">SUM(W55:W58)</f>
        <v>32</v>
      </c>
      <c r="X59" s="82">
        <f t="shared" si="32"/>
        <v>200</v>
      </c>
    </row>
    <row r="60" spans="1:24" ht="18.75" x14ac:dyDescent="0.3">
      <c r="A60" s="96">
        <v>9</v>
      </c>
      <c r="B60" s="97" t="s">
        <v>24</v>
      </c>
      <c r="C60" s="98" t="s">
        <v>19</v>
      </c>
      <c r="D60" s="19">
        <v>4</v>
      </c>
      <c r="E60" s="19">
        <v>1</v>
      </c>
      <c r="F60" s="19">
        <v>15</v>
      </c>
      <c r="G60" s="19">
        <v>4</v>
      </c>
      <c r="H60" s="19">
        <v>1</v>
      </c>
      <c r="I60" s="19">
        <v>15</v>
      </c>
      <c r="J60" s="19">
        <v>4</v>
      </c>
      <c r="K60" s="19">
        <v>1</v>
      </c>
      <c r="L60" s="19">
        <v>20</v>
      </c>
      <c r="M60" s="19">
        <v>4</v>
      </c>
      <c r="N60" s="19">
        <v>1</v>
      </c>
      <c r="O60" s="19">
        <v>20</v>
      </c>
      <c r="P60" s="19"/>
      <c r="Q60" s="19"/>
      <c r="R60" s="19"/>
      <c r="S60" s="20">
        <f t="shared" ref="S60:U63" si="33">D60+G60+J60+M60+P60</f>
        <v>16</v>
      </c>
      <c r="T60" s="20">
        <f t="shared" si="33"/>
        <v>4</v>
      </c>
      <c r="U60" s="20">
        <f t="shared" si="33"/>
        <v>70</v>
      </c>
      <c r="V60" s="21">
        <f>T60+T61+T62+T63</f>
        <v>9</v>
      </c>
      <c r="W60" s="21">
        <f>S60+S61+S62+S63</f>
        <v>36</v>
      </c>
      <c r="X60" s="21">
        <f>U60+U61+U62+U63</f>
        <v>170</v>
      </c>
    </row>
    <row r="61" spans="1:24" ht="18.75" x14ac:dyDescent="0.3">
      <c r="A61" s="96"/>
      <c r="B61" s="97"/>
      <c r="C61" s="98"/>
      <c r="D61" s="19">
        <v>4</v>
      </c>
      <c r="E61" s="19">
        <v>1</v>
      </c>
      <c r="F61" s="19">
        <v>15</v>
      </c>
      <c r="G61" s="19">
        <v>4</v>
      </c>
      <c r="H61" s="19">
        <v>1</v>
      </c>
      <c r="I61" s="19">
        <v>20</v>
      </c>
      <c r="J61" s="19">
        <v>4</v>
      </c>
      <c r="K61" s="19">
        <v>1</v>
      </c>
      <c r="L61" s="19">
        <v>20</v>
      </c>
      <c r="M61" s="19">
        <v>4</v>
      </c>
      <c r="N61" s="19">
        <v>1</v>
      </c>
      <c r="O61" s="19">
        <v>20</v>
      </c>
      <c r="P61" s="19"/>
      <c r="Q61" s="19"/>
      <c r="R61" s="19"/>
      <c r="S61" s="20">
        <f t="shared" si="33"/>
        <v>16</v>
      </c>
      <c r="T61" s="20">
        <f t="shared" si="33"/>
        <v>4</v>
      </c>
      <c r="U61" s="20">
        <f t="shared" si="33"/>
        <v>75</v>
      </c>
      <c r="V61" s="23"/>
      <c r="W61" s="23"/>
      <c r="X61" s="23"/>
    </row>
    <row r="62" spans="1:24" ht="18.75" x14ac:dyDescent="0.3">
      <c r="A62" s="96"/>
      <c r="B62" s="97"/>
      <c r="C62" s="98"/>
      <c r="D62" s="19">
        <v>2</v>
      </c>
      <c r="E62" s="19">
        <v>1</v>
      </c>
      <c r="F62" s="19">
        <v>15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0">
        <f t="shared" si="33"/>
        <v>2</v>
      </c>
      <c r="T62" s="20">
        <f t="shared" si="33"/>
        <v>1</v>
      </c>
      <c r="U62" s="20">
        <f t="shared" si="33"/>
        <v>15</v>
      </c>
      <c r="V62" s="23"/>
      <c r="W62" s="23"/>
      <c r="X62" s="23"/>
    </row>
    <row r="63" spans="1:24" ht="18.75" x14ac:dyDescent="0.3">
      <c r="A63" s="96"/>
      <c r="B63" s="97"/>
      <c r="C63" s="9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>
        <v>2</v>
      </c>
      <c r="Q63" s="19"/>
      <c r="R63" s="19">
        <v>10</v>
      </c>
      <c r="S63" s="20">
        <f t="shared" si="33"/>
        <v>2</v>
      </c>
      <c r="T63" s="20">
        <f t="shared" si="33"/>
        <v>0</v>
      </c>
      <c r="U63" s="20">
        <f t="shared" si="33"/>
        <v>10</v>
      </c>
      <c r="V63" s="23"/>
      <c r="W63" s="23"/>
      <c r="X63" s="23"/>
    </row>
    <row r="64" spans="1:24" s="7" customFormat="1" ht="24.75" customHeight="1" x14ac:dyDescent="0.3">
      <c r="A64" s="29"/>
      <c r="B64" s="68"/>
      <c r="C64" s="25"/>
      <c r="D64" s="44">
        <f>SUM(D60:D63)</f>
        <v>10</v>
      </c>
      <c r="E64" s="44">
        <f t="shared" ref="E64:U64" si="34">SUM(E60:E63)</f>
        <v>3</v>
      </c>
      <c r="F64" s="44">
        <f t="shared" si="34"/>
        <v>45</v>
      </c>
      <c r="G64" s="44">
        <f t="shared" ref="G64:L64" si="35">SUM(G60:G63)</f>
        <v>8</v>
      </c>
      <c r="H64" s="44">
        <f t="shared" si="35"/>
        <v>2</v>
      </c>
      <c r="I64" s="44">
        <f t="shared" si="35"/>
        <v>35</v>
      </c>
      <c r="J64" s="44">
        <f t="shared" si="35"/>
        <v>8</v>
      </c>
      <c r="K64" s="44">
        <f t="shared" si="35"/>
        <v>2</v>
      </c>
      <c r="L64" s="44">
        <f t="shared" si="35"/>
        <v>40</v>
      </c>
      <c r="M64" s="44">
        <f t="shared" si="34"/>
        <v>8</v>
      </c>
      <c r="N64" s="44">
        <f t="shared" si="34"/>
        <v>2</v>
      </c>
      <c r="O64" s="44">
        <f t="shared" si="34"/>
        <v>40</v>
      </c>
      <c r="P64" s="44">
        <f t="shared" si="34"/>
        <v>2</v>
      </c>
      <c r="Q64" s="44">
        <f t="shared" si="34"/>
        <v>0</v>
      </c>
      <c r="R64" s="44">
        <f t="shared" si="34"/>
        <v>10</v>
      </c>
      <c r="S64" s="44">
        <f t="shared" si="34"/>
        <v>36</v>
      </c>
      <c r="T64" s="44">
        <f t="shared" si="34"/>
        <v>9</v>
      </c>
      <c r="U64" s="44">
        <f t="shared" si="34"/>
        <v>170</v>
      </c>
      <c r="V64" s="82">
        <f>SUM(V60:V63)</f>
        <v>9</v>
      </c>
      <c r="W64" s="82">
        <f t="shared" ref="W64" si="36">SUM(W60:W63)</f>
        <v>36</v>
      </c>
      <c r="X64" s="82">
        <f t="shared" ref="X64" si="37">SUM(X60:X63)</f>
        <v>170</v>
      </c>
    </row>
    <row r="65" spans="1:24" ht="18.75" x14ac:dyDescent="0.3">
      <c r="A65" s="96">
        <v>10</v>
      </c>
      <c r="B65" s="97" t="s">
        <v>25</v>
      </c>
      <c r="C65" s="98" t="s">
        <v>44</v>
      </c>
      <c r="D65" s="19">
        <v>4</v>
      </c>
      <c r="E65" s="19">
        <v>1</v>
      </c>
      <c r="F65" s="19">
        <v>14</v>
      </c>
      <c r="G65" s="19">
        <v>6</v>
      </c>
      <c r="H65" s="19">
        <v>1</v>
      </c>
      <c r="I65" s="19">
        <v>10</v>
      </c>
      <c r="J65" s="19">
        <v>6</v>
      </c>
      <c r="K65" s="19">
        <v>1</v>
      </c>
      <c r="L65" s="19">
        <v>10</v>
      </c>
      <c r="M65" s="19"/>
      <c r="N65" s="19"/>
      <c r="O65" s="19"/>
      <c r="P65" s="19"/>
      <c r="Q65" s="19"/>
      <c r="R65" s="19"/>
      <c r="S65" s="20">
        <f t="shared" ref="S65:U72" si="38">D65+G65+J65+M65+P65</f>
        <v>16</v>
      </c>
      <c r="T65" s="20">
        <f t="shared" ref="T65:T69" si="39">E65+H65+K65+N65+Q65</f>
        <v>3</v>
      </c>
      <c r="U65" s="20">
        <f t="shared" ref="U65:U69" si="40">F65+I65+L65+O65+R65</f>
        <v>34</v>
      </c>
      <c r="V65" s="21">
        <f>T65+T66+T67+T68+T69</f>
        <v>7</v>
      </c>
      <c r="W65" s="21">
        <f>S65+S66+S67+S68+S69</f>
        <v>36</v>
      </c>
      <c r="X65" s="21">
        <f>U65+U66+U67+U68+U69</f>
        <v>102</v>
      </c>
    </row>
    <row r="66" spans="1:24" ht="18.75" x14ac:dyDescent="0.3">
      <c r="A66" s="102"/>
      <c r="B66" s="119"/>
      <c r="C66" s="98"/>
      <c r="D66" s="19">
        <v>4</v>
      </c>
      <c r="E66" s="19">
        <v>1</v>
      </c>
      <c r="F66" s="19">
        <v>14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20">
        <f t="shared" si="38"/>
        <v>4</v>
      </c>
      <c r="T66" s="20">
        <f t="shared" si="39"/>
        <v>1</v>
      </c>
      <c r="U66" s="20">
        <f t="shared" si="40"/>
        <v>14</v>
      </c>
      <c r="V66" s="23"/>
      <c r="W66" s="23"/>
      <c r="X66" s="23"/>
    </row>
    <row r="67" spans="1:24" ht="18.75" x14ac:dyDescent="0.3">
      <c r="A67" s="102"/>
      <c r="B67" s="119"/>
      <c r="C67" s="98"/>
      <c r="D67" s="19">
        <v>4</v>
      </c>
      <c r="E67" s="19">
        <v>1</v>
      </c>
      <c r="F67" s="19">
        <v>14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">
        <f t="shared" si="38"/>
        <v>4</v>
      </c>
      <c r="T67" s="20">
        <f t="shared" si="39"/>
        <v>1</v>
      </c>
      <c r="U67" s="20">
        <f t="shared" si="40"/>
        <v>14</v>
      </c>
      <c r="V67" s="23"/>
      <c r="W67" s="23"/>
      <c r="X67" s="23"/>
    </row>
    <row r="68" spans="1:24" ht="18.75" x14ac:dyDescent="0.3">
      <c r="A68" s="102"/>
      <c r="B68" s="119"/>
      <c r="C68" s="98"/>
      <c r="D68" s="27">
        <v>4</v>
      </c>
      <c r="E68" s="27">
        <v>1</v>
      </c>
      <c r="F68" s="27">
        <v>15</v>
      </c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0">
        <f t="shared" si="38"/>
        <v>4</v>
      </c>
      <c r="T68" s="20">
        <f t="shared" si="39"/>
        <v>1</v>
      </c>
      <c r="U68" s="20">
        <f t="shared" si="40"/>
        <v>15</v>
      </c>
      <c r="V68" s="27"/>
      <c r="W68" s="27"/>
      <c r="X68" s="27"/>
    </row>
    <row r="69" spans="1:24" ht="18.75" x14ac:dyDescent="0.3">
      <c r="A69" s="102"/>
      <c r="B69" s="119"/>
      <c r="C69" s="98"/>
      <c r="D69" s="27">
        <v>4</v>
      </c>
      <c r="E69" s="27">
        <v>1</v>
      </c>
      <c r="F69" s="27">
        <v>15</v>
      </c>
      <c r="G69" s="27"/>
      <c r="H69" s="27"/>
      <c r="I69" s="27"/>
      <c r="J69" s="27"/>
      <c r="K69" s="27"/>
      <c r="L69" s="27"/>
      <c r="M69" s="27"/>
      <c r="N69" s="27"/>
      <c r="O69" s="27"/>
      <c r="P69" s="27">
        <v>4</v>
      </c>
      <c r="Q69" s="27"/>
      <c r="R69" s="27">
        <v>10</v>
      </c>
      <c r="S69" s="20">
        <f t="shared" si="38"/>
        <v>8</v>
      </c>
      <c r="T69" s="20">
        <f t="shared" si="39"/>
        <v>1</v>
      </c>
      <c r="U69" s="20">
        <f t="shared" si="40"/>
        <v>25</v>
      </c>
      <c r="V69" s="27"/>
      <c r="W69" s="27"/>
      <c r="X69" s="27"/>
    </row>
    <row r="70" spans="1:24" s="7" customFormat="1" ht="18.75" x14ac:dyDescent="0.3">
      <c r="A70" s="44"/>
      <c r="B70" s="26"/>
      <c r="C70" s="83"/>
      <c r="D70" s="28">
        <f>SUM(D65:D69)</f>
        <v>20</v>
      </c>
      <c r="E70" s="28">
        <f t="shared" ref="E70:U70" si="41">SUM(E65:E69)</f>
        <v>5</v>
      </c>
      <c r="F70" s="28">
        <f t="shared" si="41"/>
        <v>72</v>
      </c>
      <c r="G70" s="28">
        <f t="shared" si="41"/>
        <v>6</v>
      </c>
      <c r="H70" s="28">
        <f t="shared" si="41"/>
        <v>1</v>
      </c>
      <c r="I70" s="28">
        <f t="shared" si="41"/>
        <v>10</v>
      </c>
      <c r="J70" s="28">
        <f t="shared" si="41"/>
        <v>6</v>
      </c>
      <c r="K70" s="28">
        <f t="shared" si="41"/>
        <v>1</v>
      </c>
      <c r="L70" s="28">
        <f t="shared" si="41"/>
        <v>10</v>
      </c>
      <c r="M70" s="28">
        <f t="shared" si="41"/>
        <v>0</v>
      </c>
      <c r="N70" s="28">
        <f t="shared" si="41"/>
        <v>0</v>
      </c>
      <c r="O70" s="28">
        <f t="shared" si="41"/>
        <v>0</v>
      </c>
      <c r="P70" s="28">
        <f t="shared" si="41"/>
        <v>4</v>
      </c>
      <c r="Q70" s="28">
        <f t="shared" si="41"/>
        <v>0</v>
      </c>
      <c r="R70" s="28">
        <f t="shared" si="41"/>
        <v>10</v>
      </c>
      <c r="S70" s="28">
        <f t="shared" si="41"/>
        <v>36</v>
      </c>
      <c r="T70" s="28">
        <f t="shared" si="41"/>
        <v>7</v>
      </c>
      <c r="U70" s="28">
        <f t="shared" si="41"/>
        <v>102</v>
      </c>
      <c r="V70" s="82">
        <f>SUM(V65:V69)</f>
        <v>7</v>
      </c>
      <c r="W70" s="82">
        <f t="shared" ref="W70:X70" si="42">SUM(W65:W69)</f>
        <v>36</v>
      </c>
      <c r="X70" s="82">
        <f t="shared" si="42"/>
        <v>102</v>
      </c>
    </row>
    <row r="71" spans="1:24" ht="18.75" x14ac:dyDescent="0.3">
      <c r="A71" s="96">
        <v>11</v>
      </c>
      <c r="B71" s="98" t="s">
        <v>56</v>
      </c>
      <c r="C71" s="98" t="s">
        <v>44</v>
      </c>
      <c r="D71" s="27">
        <v>5</v>
      </c>
      <c r="E71" s="27">
        <v>1</v>
      </c>
      <c r="F71" s="27">
        <v>15</v>
      </c>
      <c r="G71" s="23">
        <v>6</v>
      </c>
      <c r="H71" s="23">
        <v>1</v>
      </c>
      <c r="I71" s="23">
        <v>15</v>
      </c>
      <c r="J71" s="23"/>
      <c r="K71" s="23"/>
      <c r="L71" s="23"/>
      <c r="M71" s="23"/>
      <c r="N71" s="23"/>
      <c r="O71" s="23"/>
      <c r="P71" s="23"/>
      <c r="Q71" s="23"/>
      <c r="R71" s="23"/>
      <c r="S71" s="20">
        <f t="shared" si="38"/>
        <v>11</v>
      </c>
      <c r="T71" s="20">
        <f t="shared" si="38"/>
        <v>2</v>
      </c>
      <c r="U71" s="20">
        <f t="shared" si="38"/>
        <v>30</v>
      </c>
      <c r="V71" s="21">
        <f>T71+T72+T73</f>
        <v>4</v>
      </c>
      <c r="W71" s="21">
        <f>S71+S72+S73</f>
        <v>28</v>
      </c>
      <c r="X71" s="21">
        <f>F71+F72+F73+I71+I72+I73+L71+L72+L73+O71+O72+O73+R71+R72+R73</f>
        <v>70</v>
      </c>
    </row>
    <row r="72" spans="1:24" ht="18.75" x14ac:dyDescent="0.3">
      <c r="A72" s="96"/>
      <c r="B72" s="102"/>
      <c r="C72" s="98"/>
      <c r="D72" s="27">
        <v>5</v>
      </c>
      <c r="E72" s="27">
        <v>1</v>
      </c>
      <c r="F72" s="27">
        <v>15</v>
      </c>
      <c r="G72" s="23">
        <v>6</v>
      </c>
      <c r="H72" s="23">
        <v>1</v>
      </c>
      <c r="I72" s="23">
        <v>15</v>
      </c>
      <c r="J72" s="23"/>
      <c r="K72" s="23"/>
      <c r="L72" s="23"/>
      <c r="M72" s="23"/>
      <c r="N72" s="23"/>
      <c r="O72" s="23"/>
      <c r="P72" s="23"/>
      <c r="Q72" s="23"/>
      <c r="R72" s="23"/>
      <c r="S72" s="20">
        <f t="shared" si="38"/>
        <v>11</v>
      </c>
      <c r="T72" s="20">
        <f t="shared" si="38"/>
        <v>2</v>
      </c>
      <c r="U72" s="20">
        <f t="shared" si="38"/>
        <v>30</v>
      </c>
      <c r="V72" s="23"/>
      <c r="W72" s="23"/>
      <c r="X72" s="23"/>
    </row>
    <row r="73" spans="1:24" ht="66" customHeight="1" x14ac:dyDescent="0.3">
      <c r="A73" s="31"/>
      <c r="B73" s="102"/>
      <c r="C73" s="98"/>
      <c r="D73" s="27"/>
      <c r="E73" s="27"/>
      <c r="F73" s="27"/>
      <c r="G73" s="23"/>
      <c r="H73" s="23"/>
      <c r="I73" s="23"/>
      <c r="J73" s="23"/>
      <c r="K73" s="23"/>
      <c r="L73" s="23"/>
      <c r="M73" s="23"/>
      <c r="N73" s="23"/>
      <c r="O73" s="23"/>
      <c r="P73" s="23">
        <v>6</v>
      </c>
      <c r="Q73" s="23"/>
      <c r="R73" s="23">
        <v>10</v>
      </c>
      <c r="S73" s="20">
        <f t="shared" ref="S73" si="43">D73+G73+J73+M73+P73</f>
        <v>6</v>
      </c>
      <c r="T73" s="20">
        <f t="shared" ref="T73" si="44">E73+H73+K73+N73+Q73</f>
        <v>0</v>
      </c>
      <c r="U73" s="20">
        <f t="shared" ref="U73" si="45">F73+I73+L73+O73+R73</f>
        <v>10</v>
      </c>
      <c r="V73" s="23"/>
      <c r="W73" s="23"/>
      <c r="X73" s="23"/>
    </row>
    <row r="74" spans="1:24" s="7" customFormat="1" ht="18.75" x14ac:dyDescent="0.3">
      <c r="A74" s="29"/>
      <c r="B74" s="29"/>
      <c r="C74" s="26"/>
      <c r="D74" s="28">
        <f>SUM(D71:D73)</f>
        <v>10</v>
      </c>
      <c r="E74" s="28">
        <f t="shared" ref="E74:U74" si="46">SUM(E71:E73)</f>
        <v>2</v>
      </c>
      <c r="F74" s="28">
        <f t="shared" si="46"/>
        <v>30</v>
      </c>
      <c r="G74" s="28">
        <f t="shared" si="46"/>
        <v>12</v>
      </c>
      <c r="H74" s="28">
        <f t="shared" si="46"/>
        <v>2</v>
      </c>
      <c r="I74" s="28">
        <f t="shared" si="46"/>
        <v>30</v>
      </c>
      <c r="J74" s="28">
        <f t="shared" si="46"/>
        <v>0</v>
      </c>
      <c r="K74" s="28">
        <f t="shared" si="46"/>
        <v>0</v>
      </c>
      <c r="L74" s="28">
        <f t="shared" si="46"/>
        <v>0</v>
      </c>
      <c r="M74" s="28">
        <f t="shared" si="46"/>
        <v>0</v>
      </c>
      <c r="N74" s="28">
        <f t="shared" si="46"/>
        <v>0</v>
      </c>
      <c r="O74" s="28">
        <f t="shared" si="46"/>
        <v>0</v>
      </c>
      <c r="P74" s="28">
        <f t="shared" si="46"/>
        <v>6</v>
      </c>
      <c r="Q74" s="28">
        <f t="shared" si="46"/>
        <v>0</v>
      </c>
      <c r="R74" s="28">
        <f t="shared" si="46"/>
        <v>10</v>
      </c>
      <c r="S74" s="28">
        <f t="shared" si="46"/>
        <v>28</v>
      </c>
      <c r="T74" s="28">
        <f t="shared" si="46"/>
        <v>4</v>
      </c>
      <c r="U74" s="28">
        <f t="shared" si="46"/>
        <v>70</v>
      </c>
      <c r="V74" s="82">
        <f>SUM(V71:V73)</f>
        <v>4</v>
      </c>
      <c r="W74" s="82">
        <f t="shared" ref="W74:X74" si="47">SUM(W71:W73)</f>
        <v>28</v>
      </c>
      <c r="X74" s="82">
        <f t="shared" si="47"/>
        <v>70</v>
      </c>
    </row>
    <row r="75" spans="1:24" ht="18.75" x14ac:dyDescent="0.3">
      <c r="A75" s="96">
        <v>12</v>
      </c>
      <c r="B75" s="122" t="s">
        <v>47</v>
      </c>
      <c r="C75" s="98" t="s">
        <v>45</v>
      </c>
      <c r="D75" s="27">
        <v>6</v>
      </c>
      <c r="E75" s="27">
        <v>1</v>
      </c>
      <c r="F75" s="27">
        <v>15</v>
      </c>
      <c r="G75" s="23">
        <v>6</v>
      </c>
      <c r="H75" s="23">
        <v>1</v>
      </c>
      <c r="I75" s="23">
        <v>15</v>
      </c>
      <c r="J75" s="23"/>
      <c r="K75" s="23"/>
      <c r="L75" s="23"/>
      <c r="M75" s="23"/>
      <c r="N75" s="23"/>
      <c r="O75" s="23"/>
      <c r="P75" s="23"/>
      <c r="Q75" s="23"/>
      <c r="R75" s="23"/>
      <c r="S75" s="20">
        <f t="shared" ref="S75:S76" si="48">D75+G75+J75+M75+P75</f>
        <v>12</v>
      </c>
      <c r="T75" s="20">
        <f t="shared" ref="T75:T76" si="49">E75+H75+K75+N75+Q75</f>
        <v>2</v>
      </c>
      <c r="U75" s="20">
        <f t="shared" ref="U75:U76" si="50">F75+I75+L75+O75+R75</f>
        <v>30</v>
      </c>
      <c r="V75" s="21">
        <f>E75+E76+H75+H76+K75+K76</f>
        <v>3</v>
      </c>
      <c r="W75" s="21">
        <f>D75+D76+G75+G76+J75+J76</f>
        <v>18</v>
      </c>
      <c r="X75" s="21">
        <f>F75+F76+I75+I76+L75+L76</f>
        <v>45</v>
      </c>
    </row>
    <row r="76" spans="1:24" ht="63" customHeight="1" x14ac:dyDescent="0.3">
      <c r="A76" s="96"/>
      <c r="B76" s="122"/>
      <c r="C76" s="98"/>
      <c r="D76" s="27">
        <v>6</v>
      </c>
      <c r="E76" s="27">
        <v>1</v>
      </c>
      <c r="F76" s="27">
        <v>15</v>
      </c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0">
        <f t="shared" si="48"/>
        <v>6</v>
      </c>
      <c r="T76" s="20">
        <f t="shared" si="49"/>
        <v>1</v>
      </c>
      <c r="U76" s="20">
        <f t="shared" si="50"/>
        <v>15</v>
      </c>
      <c r="V76" s="23"/>
      <c r="W76" s="23"/>
      <c r="X76" s="23"/>
    </row>
    <row r="77" spans="1:24" s="8" customFormat="1" ht="18.75" x14ac:dyDescent="0.3">
      <c r="A77" s="33"/>
      <c r="B77" s="70"/>
      <c r="C77" s="42"/>
      <c r="D77" s="36">
        <f>SUM(D75:D76)</f>
        <v>12</v>
      </c>
      <c r="E77" s="36">
        <f t="shared" ref="E77:U77" si="51">SUM(E75:E76)</f>
        <v>2</v>
      </c>
      <c r="F77" s="36">
        <f t="shared" si="51"/>
        <v>30</v>
      </c>
      <c r="G77" s="36">
        <f t="shared" si="51"/>
        <v>6</v>
      </c>
      <c r="H77" s="36">
        <f t="shared" si="51"/>
        <v>1</v>
      </c>
      <c r="I77" s="36">
        <f t="shared" si="51"/>
        <v>15</v>
      </c>
      <c r="J77" s="36">
        <f t="shared" si="51"/>
        <v>0</v>
      </c>
      <c r="K77" s="36">
        <f t="shared" si="51"/>
        <v>0</v>
      </c>
      <c r="L77" s="36">
        <f t="shared" si="51"/>
        <v>0</v>
      </c>
      <c r="M77" s="36">
        <f t="shared" si="51"/>
        <v>0</v>
      </c>
      <c r="N77" s="36">
        <f t="shared" si="51"/>
        <v>0</v>
      </c>
      <c r="O77" s="36">
        <f t="shared" si="51"/>
        <v>0</v>
      </c>
      <c r="P77" s="36">
        <f t="shared" si="51"/>
        <v>0</v>
      </c>
      <c r="Q77" s="36">
        <f t="shared" si="51"/>
        <v>0</v>
      </c>
      <c r="R77" s="36">
        <f t="shared" si="51"/>
        <v>0</v>
      </c>
      <c r="S77" s="36">
        <f t="shared" si="51"/>
        <v>18</v>
      </c>
      <c r="T77" s="36">
        <f t="shared" si="51"/>
        <v>3</v>
      </c>
      <c r="U77" s="36">
        <f t="shared" si="51"/>
        <v>45</v>
      </c>
      <c r="V77" s="82">
        <f>SUM(V75:V76)</f>
        <v>3</v>
      </c>
      <c r="W77" s="82">
        <f t="shared" ref="W77:X77" si="52">SUM(W75:W76)</f>
        <v>18</v>
      </c>
      <c r="X77" s="82">
        <f t="shared" si="52"/>
        <v>45</v>
      </c>
    </row>
    <row r="78" spans="1:24" ht="18.75" x14ac:dyDescent="0.3">
      <c r="A78" s="103" t="s">
        <v>0</v>
      </c>
      <c r="B78" s="104" t="s">
        <v>1</v>
      </c>
      <c r="C78" s="105" t="s">
        <v>2</v>
      </c>
      <c r="D78" s="100" t="s">
        <v>3</v>
      </c>
      <c r="E78" s="100"/>
      <c r="F78" s="100"/>
      <c r="G78" s="100" t="s">
        <v>4</v>
      </c>
      <c r="H78" s="100"/>
      <c r="I78" s="100"/>
      <c r="J78" s="100" t="s">
        <v>5</v>
      </c>
      <c r="K78" s="100"/>
      <c r="L78" s="100"/>
      <c r="M78" s="100" t="s">
        <v>6</v>
      </c>
      <c r="N78" s="100"/>
      <c r="O78" s="100"/>
      <c r="P78" s="100" t="s">
        <v>7</v>
      </c>
      <c r="Q78" s="100"/>
      <c r="R78" s="100"/>
      <c r="S78" s="100" t="s">
        <v>8</v>
      </c>
      <c r="T78" s="100"/>
      <c r="U78" s="100"/>
      <c r="V78" s="23"/>
      <c r="W78" s="23"/>
      <c r="X78" s="23"/>
    </row>
    <row r="79" spans="1:24" ht="179.25" customHeight="1" x14ac:dyDescent="0.2">
      <c r="A79" s="103"/>
      <c r="B79" s="104"/>
      <c r="C79" s="105"/>
      <c r="D79" s="14" t="s">
        <v>9</v>
      </c>
      <c r="E79" s="14" t="s">
        <v>10</v>
      </c>
      <c r="F79" s="14" t="s">
        <v>11</v>
      </c>
      <c r="G79" s="14" t="s">
        <v>9</v>
      </c>
      <c r="H79" s="14" t="s">
        <v>10</v>
      </c>
      <c r="I79" s="14" t="s">
        <v>11</v>
      </c>
      <c r="J79" s="14" t="s">
        <v>9</v>
      </c>
      <c r="K79" s="14" t="s">
        <v>10</v>
      </c>
      <c r="L79" s="14" t="s">
        <v>11</v>
      </c>
      <c r="M79" s="14" t="s">
        <v>9</v>
      </c>
      <c r="N79" s="14" t="s">
        <v>10</v>
      </c>
      <c r="O79" s="14" t="s">
        <v>11</v>
      </c>
      <c r="P79" s="14" t="s">
        <v>9</v>
      </c>
      <c r="Q79" s="14" t="s">
        <v>10</v>
      </c>
      <c r="R79" s="14" t="s">
        <v>11</v>
      </c>
      <c r="S79" s="15" t="s">
        <v>9</v>
      </c>
      <c r="T79" s="15" t="s">
        <v>10</v>
      </c>
      <c r="U79" s="15" t="s">
        <v>11</v>
      </c>
      <c r="V79" s="16" t="s">
        <v>12</v>
      </c>
      <c r="W79" s="17" t="s">
        <v>13</v>
      </c>
      <c r="X79" s="17" t="s">
        <v>14</v>
      </c>
    </row>
    <row r="80" spans="1:24" ht="63" customHeight="1" x14ac:dyDescent="0.3">
      <c r="A80" s="71">
        <v>13</v>
      </c>
      <c r="B80" s="101" t="s">
        <v>50</v>
      </c>
      <c r="C80" s="101" t="s">
        <v>15</v>
      </c>
      <c r="D80" s="72"/>
      <c r="E80" s="72"/>
      <c r="F80" s="72"/>
      <c r="G80" s="72">
        <v>18</v>
      </c>
      <c r="H80" s="72">
        <v>1</v>
      </c>
      <c r="I80" s="72">
        <v>13</v>
      </c>
      <c r="J80" s="72"/>
      <c r="K80" s="72"/>
      <c r="L80" s="72"/>
      <c r="M80" s="72"/>
      <c r="N80" s="72"/>
      <c r="O80" s="72"/>
      <c r="P80" s="72"/>
      <c r="Q80" s="72"/>
      <c r="R80" s="72"/>
      <c r="S80" s="20">
        <f>D80+G80+J80+M80+P80</f>
        <v>18</v>
      </c>
      <c r="T80" s="20">
        <f t="shared" ref="S80:U81" si="53">E80+H80+K80+N80+Q80</f>
        <v>1</v>
      </c>
      <c r="U80" s="20">
        <f t="shared" si="53"/>
        <v>13</v>
      </c>
      <c r="V80" s="30">
        <f>T80+T81</f>
        <v>2</v>
      </c>
      <c r="W80" s="30">
        <f>D80+D81+G80+G81+J80+J81+M80+M81+P80+P81</f>
        <v>36</v>
      </c>
      <c r="X80" s="30">
        <f>F80+F81+I80+I81+L80+L81</f>
        <v>27</v>
      </c>
    </row>
    <row r="81" spans="1:24" ht="36" customHeight="1" x14ac:dyDescent="0.3">
      <c r="A81" s="71"/>
      <c r="B81" s="101"/>
      <c r="C81" s="101"/>
      <c r="D81" s="72"/>
      <c r="E81" s="72"/>
      <c r="F81" s="72"/>
      <c r="G81" s="72">
        <v>18</v>
      </c>
      <c r="H81" s="72">
        <v>1</v>
      </c>
      <c r="I81" s="72">
        <v>14</v>
      </c>
      <c r="J81" s="72"/>
      <c r="K81" s="72"/>
      <c r="L81" s="72"/>
      <c r="M81" s="72"/>
      <c r="N81" s="72"/>
      <c r="O81" s="72"/>
      <c r="P81" s="72"/>
      <c r="Q81" s="72"/>
      <c r="R81" s="72"/>
      <c r="S81" s="20">
        <f t="shared" si="53"/>
        <v>18</v>
      </c>
      <c r="T81" s="20">
        <f t="shared" si="53"/>
        <v>1</v>
      </c>
      <c r="U81" s="20">
        <f t="shared" si="53"/>
        <v>14</v>
      </c>
      <c r="V81" s="31"/>
      <c r="W81" s="32"/>
      <c r="X81" s="31"/>
    </row>
    <row r="82" spans="1:24" ht="18" customHeight="1" x14ac:dyDescent="0.3">
      <c r="A82" s="41"/>
      <c r="B82" s="84"/>
      <c r="C82" s="85"/>
      <c r="D82" s="36">
        <f>SUM(D79:D81)</f>
        <v>0</v>
      </c>
      <c r="E82" s="36">
        <f t="shared" ref="E82:R82" si="54">SUM(E79:E81)</f>
        <v>0</v>
      </c>
      <c r="F82" s="36">
        <f t="shared" si="54"/>
        <v>0</v>
      </c>
      <c r="G82" s="36">
        <f t="shared" si="54"/>
        <v>36</v>
      </c>
      <c r="H82" s="36">
        <f t="shared" si="54"/>
        <v>2</v>
      </c>
      <c r="I82" s="36">
        <f t="shared" si="54"/>
        <v>27</v>
      </c>
      <c r="J82" s="36">
        <f t="shared" si="54"/>
        <v>0</v>
      </c>
      <c r="K82" s="36">
        <f t="shared" si="54"/>
        <v>0</v>
      </c>
      <c r="L82" s="36">
        <f t="shared" si="54"/>
        <v>0</v>
      </c>
      <c r="M82" s="36">
        <f t="shared" si="54"/>
        <v>0</v>
      </c>
      <c r="N82" s="36">
        <f t="shared" si="54"/>
        <v>0</v>
      </c>
      <c r="O82" s="36">
        <f t="shared" si="54"/>
        <v>0</v>
      </c>
      <c r="P82" s="36">
        <f t="shared" si="54"/>
        <v>0</v>
      </c>
      <c r="Q82" s="36">
        <f t="shared" si="54"/>
        <v>0</v>
      </c>
      <c r="R82" s="36">
        <f t="shared" si="54"/>
        <v>0</v>
      </c>
      <c r="S82" s="36">
        <f>SUM(S79:S81)</f>
        <v>36</v>
      </c>
      <c r="T82" s="36">
        <f t="shared" ref="T82" si="55">SUM(T79:T81)</f>
        <v>2</v>
      </c>
      <c r="U82" s="36">
        <f t="shared" ref="U82:X82" si="56">SUM(U79:U81)</f>
        <v>27</v>
      </c>
      <c r="V82" s="36">
        <f t="shared" si="56"/>
        <v>2</v>
      </c>
      <c r="W82" s="36">
        <f t="shared" si="56"/>
        <v>36</v>
      </c>
      <c r="X82" s="36">
        <f t="shared" si="56"/>
        <v>27</v>
      </c>
    </row>
    <row r="83" spans="1:24" ht="31.5" customHeight="1" x14ac:dyDescent="0.3">
      <c r="A83" s="96">
        <v>14</v>
      </c>
      <c r="B83" s="98" t="s">
        <v>59</v>
      </c>
      <c r="C83" s="103" t="s">
        <v>45</v>
      </c>
      <c r="D83" s="27">
        <v>4</v>
      </c>
      <c r="E83" s="27">
        <v>1</v>
      </c>
      <c r="F83" s="27">
        <v>8</v>
      </c>
      <c r="G83" s="23">
        <v>5</v>
      </c>
      <c r="H83" s="23">
        <v>1</v>
      </c>
      <c r="I83" s="23">
        <v>8</v>
      </c>
      <c r="J83" s="23"/>
      <c r="K83" s="23"/>
      <c r="L83" s="23"/>
      <c r="M83" s="23"/>
      <c r="N83" s="23"/>
      <c r="O83" s="23"/>
      <c r="P83" s="23"/>
      <c r="Q83" s="23"/>
      <c r="R83" s="23"/>
      <c r="S83" s="20">
        <f t="shared" ref="S83:U83" si="57">D83+G83+J83+M83+P83</f>
        <v>9</v>
      </c>
      <c r="T83" s="20">
        <f t="shared" si="57"/>
        <v>2</v>
      </c>
      <c r="U83" s="20">
        <f t="shared" si="57"/>
        <v>16</v>
      </c>
      <c r="V83" s="21">
        <f>T83+T84+T85</f>
        <v>2</v>
      </c>
      <c r="W83" s="21">
        <f>S83+S84+S85</f>
        <v>9</v>
      </c>
      <c r="X83" s="21">
        <f>U83+U84+U85</f>
        <v>16</v>
      </c>
    </row>
    <row r="84" spans="1:24" ht="18.75" x14ac:dyDescent="0.3">
      <c r="A84" s="96"/>
      <c r="B84" s="98"/>
      <c r="C84" s="103"/>
      <c r="D84" s="27"/>
      <c r="E84" s="27"/>
      <c r="F84" s="27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0">
        <f t="shared" ref="S84:S85" si="58">D84+G84+J84+M84+P84</f>
        <v>0</v>
      </c>
      <c r="T84" s="20">
        <f t="shared" ref="T84" si="59">E84+H84+K84+N84+Q84</f>
        <v>0</v>
      </c>
      <c r="U84" s="20">
        <f t="shared" ref="U84:U85" si="60">F84+I84+L84+O84+R84</f>
        <v>0</v>
      </c>
      <c r="V84" s="32"/>
      <c r="W84" s="32"/>
      <c r="X84" s="32"/>
    </row>
    <row r="85" spans="1:24" ht="51" customHeight="1" x14ac:dyDescent="0.3">
      <c r="A85" s="96"/>
      <c r="B85" s="98"/>
      <c r="C85" s="103"/>
      <c r="D85" s="27"/>
      <c r="E85" s="27"/>
      <c r="F85" s="27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0">
        <f t="shared" si="58"/>
        <v>0</v>
      </c>
      <c r="T85" s="20">
        <f>E85+H85+K85+N85+Q85</f>
        <v>0</v>
      </c>
      <c r="U85" s="20">
        <f t="shared" si="60"/>
        <v>0</v>
      </c>
      <c r="V85" s="32"/>
      <c r="W85" s="32"/>
      <c r="X85" s="32"/>
    </row>
    <row r="86" spans="1:24" s="8" customFormat="1" ht="19.5" customHeight="1" x14ac:dyDescent="0.3">
      <c r="A86" s="33"/>
      <c r="B86" s="34"/>
      <c r="C86" s="35"/>
      <c r="D86" s="36">
        <f>SUM(D83:D85)</f>
        <v>4</v>
      </c>
      <c r="E86" s="36">
        <f t="shared" ref="E86:X86" si="61">SUM(E83:E85)</f>
        <v>1</v>
      </c>
      <c r="F86" s="36">
        <f t="shared" si="61"/>
        <v>8</v>
      </c>
      <c r="G86" s="36">
        <f t="shared" si="61"/>
        <v>5</v>
      </c>
      <c r="H86" s="36">
        <f t="shared" si="61"/>
        <v>1</v>
      </c>
      <c r="I86" s="36">
        <f t="shared" si="61"/>
        <v>8</v>
      </c>
      <c r="J86" s="36">
        <f t="shared" si="61"/>
        <v>0</v>
      </c>
      <c r="K86" s="36">
        <f t="shared" si="61"/>
        <v>0</v>
      </c>
      <c r="L86" s="36">
        <f t="shared" si="61"/>
        <v>0</v>
      </c>
      <c r="M86" s="36">
        <f t="shared" si="61"/>
        <v>0</v>
      </c>
      <c r="N86" s="36">
        <f t="shared" si="61"/>
        <v>0</v>
      </c>
      <c r="O86" s="36">
        <f t="shared" si="61"/>
        <v>0</v>
      </c>
      <c r="P86" s="36">
        <f t="shared" si="61"/>
        <v>0</v>
      </c>
      <c r="Q86" s="36">
        <f t="shared" si="61"/>
        <v>0</v>
      </c>
      <c r="R86" s="36">
        <f t="shared" si="61"/>
        <v>0</v>
      </c>
      <c r="S86" s="36">
        <f t="shared" si="61"/>
        <v>9</v>
      </c>
      <c r="T86" s="36">
        <f t="shared" si="61"/>
        <v>2</v>
      </c>
      <c r="U86" s="36">
        <f t="shared" si="61"/>
        <v>16</v>
      </c>
      <c r="V86" s="36">
        <f t="shared" si="61"/>
        <v>2</v>
      </c>
      <c r="W86" s="36">
        <f t="shared" si="61"/>
        <v>9</v>
      </c>
      <c r="X86" s="36">
        <f t="shared" si="61"/>
        <v>16</v>
      </c>
    </row>
    <row r="87" spans="1:24" s="7" customFormat="1" ht="76.5" customHeight="1" x14ac:dyDescent="0.3">
      <c r="A87" s="86">
        <v>15</v>
      </c>
      <c r="B87" s="37" t="s">
        <v>31</v>
      </c>
      <c r="C87" s="88" t="s">
        <v>46</v>
      </c>
      <c r="D87" s="38">
        <v>4</v>
      </c>
      <c r="E87" s="38">
        <v>1</v>
      </c>
      <c r="F87" s="38">
        <v>8</v>
      </c>
      <c r="G87" s="38">
        <v>5</v>
      </c>
      <c r="H87" s="38">
        <v>1</v>
      </c>
      <c r="I87" s="38">
        <v>8</v>
      </c>
      <c r="J87" s="87"/>
      <c r="K87" s="87"/>
      <c r="L87" s="87"/>
      <c r="M87" s="87"/>
      <c r="N87" s="87"/>
      <c r="O87" s="87"/>
      <c r="P87" s="87"/>
      <c r="Q87" s="87"/>
      <c r="R87" s="87"/>
      <c r="S87" s="20">
        <f>D87+G87+J87+M87+P87</f>
        <v>9</v>
      </c>
      <c r="T87" s="20">
        <f t="shared" ref="T87" si="62">E87+H87+K87+N87+Q87</f>
        <v>2</v>
      </c>
      <c r="U87" s="20">
        <f t="shared" ref="U87" si="63">F87+I87+L87+O87+R87</f>
        <v>16</v>
      </c>
      <c r="V87" s="21">
        <f>T87</f>
        <v>2</v>
      </c>
      <c r="W87" s="21">
        <f>S87</f>
        <v>9</v>
      </c>
      <c r="X87" s="21">
        <f>U87</f>
        <v>16</v>
      </c>
    </row>
    <row r="88" spans="1:24" s="10" customFormat="1" ht="25.5" customHeight="1" x14ac:dyDescent="0.3">
      <c r="A88" s="41"/>
      <c r="B88" s="89"/>
      <c r="C88" s="42"/>
      <c r="D88" s="43">
        <f t="shared" ref="D88:I88" si="64">SUM(D87)</f>
        <v>4</v>
      </c>
      <c r="E88" s="43">
        <f t="shared" si="64"/>
        <v>1</v>
      </c>
      <c r="F88" s="43">
        <f t="shared" si="64"/>
        <v>8</v>
      </c>
      <c r="G88" s="43">
        <f t="shared" si="64"/>
        <v>5</v>
      </c>
      <c r="H88" s="43">
        <f t="shared" si="64"/>
        <v>1</v>
      </c>
      <c r="I88" s="43">
        <f t="shared" si="64"/>
        <v>8</v>
      </c>
      <c r="J88" s="43">
        <f t="shared" ref="J88:U88" si="65">SUM(J87)</f>
        <v>0</v>
      </c>
      <c r="K88" s="43">
        <f t="shared" si="65"/>
        <v>0</v>
      </c>
      <c r="L88" s="43">
        <f t="shared" si="65"/>
        <v>0</v>
      </c>
      <c r="M88" s="43">
        <f t="shared" si="65"/>
        <v>0</v>
      </c>
      <c r="N88" s="43">
        <f t="shared" si="65"/>
        <v>0</v>
      </c>
      <c r="O88" s="43">
        <f t="shared" si="65"/>
        <v>0</v>
      </c>
      <c r="P88" s="43">
        <f t="shared" si="65"/>
        <v>0</v>
      </c>
      <c r="Q88" s="43">
        <f t="shared" si="65"/>
        <v>0</v>
      </c>
      <c r="R88" s="43">
        <f t="shared" si="65"/>
        <v>0</v>
      </c>
      <c r="S88" s="43">
        <f t="shared" si="65"/>
        <v>9</v>
      </c>
      <c r="T88" s="43">
        <f t="shared" si="65"/>
        <v>2</v>
      </c>
      <c r="U88" s="43">
        <f t="shared" si="65"/>
        <v>16</v>
      </c>
      <c r="V88" s="36">
        <f>SUM(V87:V87)</f>
        <v>2</v>
      </c>
      <c r="W88" s="36">
        <f t="shared" ref="W88:X88" si="66">SUM(W87:W87)</f>
        <v>9</v>
      </c>
      <c r="X88" s="36">
        <f t="shared" si="66"/>
        <v>16</v>
      </c>
    </row>
    <row r="89" spans="1:24" s="9" customFormat="1" ht="25.5" customHeight="1" x14ac:dyDescent="0.3">
      <c r="A89" s="117">
        <v>16</v>
      </c>
      <c r="B89" s="120" t="s">
        <v>52</v>
      </c>
      <c r="C89" s="121" t="s">
        <v>15</v>
      </c>
      <c r="D89" s="52">
        <v>8</v>
      </c>
      <c r="E89" s="52">
        <v>1</v>
      </c>
      <c r="F89" s="52">
        <v>14</v>
      </c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39">
        <f t="shared" ref="S89:S90" si="67">D89+G89+J89+M89+P89</f>
        <v>8</v>
      </c>
      <c r="T89" s="39">
        <f t="shared" ref="T89:T90" si="68">E89+H89+K89+N89+Q89</f>
        <v>1</v>
      </c>
      <c r="U89" s="39">
        <f t="shared" ref="U89:U90" si="69">F89+I89+L89+O89+R89</f>
        <v>14</v>
      </c>
      <c r="V89" s="40">
        <f>E89+E90+H89+H90+K89+K90+N89+N90+Q89+Q90</f>
        <v>1</v>
      </c>
      <c r="W89" s="40">
        <f>D89+D90+G89+G90+J89+J90+M89+M90+P89+P90</f>
        <v>8</v>
      </c>
      <c r="X89" s="40">
        <f>F89+F90+I89+I90+L89+L90+O89+O90+R89+R90</f>
        <v>14</v>
      </c>
    </row>
    <row r="90" spans="1:24" s="9" customFormat="1" ht="32.25" customHeight="1" x14ac:dyDescent="0.3">
      <c r="A90" s="117"/>
      <c r="B90" s="120"/>
      <c r="C90" s="121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39">
        <f t="shared" si="67"/>
        <v>0</v>
      </c>
      <c r="T90" s="39">
        <f t="shared" si="68"/>
        <v>0</v>
      </c>
      <c r="U90" s="39">
        <f t="shared" si="69"/>
        <v>0</v>
      </c>
      <c r="V90" s="67"/>
      <c r="W90" s="67"/>
      <c r="X90" s="67"/>
    </row>
    <row r="91" spans="1:24" s="56" customFormat="1" ht="27" customHeight="1" x14ac:dyDescent="0.3">
      <c r="A91" s="53"/>
      <c r="B91" s="54"/>
      <c r="C91" s="55"/>
      <c r="D91" s="57">
        <f>SUM(D89:D90)</f>
        <v>8</v>
      </c>
      <c r="E91" s="57">
        <f t="shared" ref="E91:X91" si="70">SUM(E89:E90)</f>
        <v>1</v>
      </c>
      <c r="F91" s="57">
        <f t="shared" si="70"/>
        <v>14</v>
      </c>
      <c r="G91" s="57">
        <f t="shared" si="70"/>
        <v>0</v>
      </c>
      <c r="H91" s="57">
        <f t="shared" si="70"/>
        <v>0</v>
      </c>
      <c r="I91" s="57">
        <f t="shared" si="70"/>
        <v>0</v>
      </c>
      <c r="J91" s="57">
        <f t="shared" si="70"/>
        <v>0</v>
      </c>
      <c r="K91" s="57">
        <f t="shared" si="70"/>
        <v>0</v>
      </c>
      <c r="L91" s="57">
        <f t="shared" si="70"/>
        <v>0</v>
      </c>
      <c r="M91" s="57">
        <f t="shared" si="70"/>
        <v>0</v>
      </c>
      <c r="N91" s="57">
        <f t="shared" si="70"/>
        <v>0</v>
      </c>
      <c r="O91" s="57">
        <f t="shared" si="70"/>
        <v>0</v>
      </c>
      <c r="P91" s="57">
        <f t="shared" si="70"/>
        <v>0</v>
      </c>
      <c r="Q91" s="57">
        <f t="shared" si="70"/>
        <v>0</v>
      </c>
      <c r="R91" s="57">
        <f t="shared" si="70"/>
        <v>0</v>
      </c>
      <c r="S91" s="57">
        <f t="shared" si="70"/>
        <v>8</v>
      </c>
      <c r="T91" s="57">
        <f t="shared" si="70"/>
        <v>1</v>
      </c>
      <c r="U91" s="57">
        <f t="shared" si="70"/>
        <v>14</v>
      </c>
      <c r="V91" s="57">
        <f t="shared" si="70"/>
        <v>1</v>
      </c>
      <c r="W91" s="57">
        <f t="shared" si="70"/>
        <v>8</v>
      </c>
      <c r="X91" s="57">
        <f t="shared" si="70"/>
        <v>14</v>
      </c>
    </row>
    <row r="92" spans="1:24" s="9" customFormat="1" ht="21.75" customHeight="1" x14ac:dyDescent="0.25">
      <c r="A92" s="86">
        <v>17</v>
      </c>
      <c r="B92" s="120" t="s">
        <v>53</v>
      </c>
      <c r="C92" s="121" t="s">
        <v>15</v>
      </c>
      <c r="D92" s="58">
        <v>4</v>
      </c>
      <c r="E92" s="58">
        <v>1</v>
      </c>
      <c r="F92" s="58">
        <v>13</v>
      </c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39">
        <f t="shared" ref="S92" si="71">D92+G92+J92+M92+P92</f>
        <v>4</v>
      </c>
      <c r="T92" s="39">
        <f t="shared" ref="T92" si="72">E92+H92+K92+N92+Q92</f>
        <v>1</v>
      </c>
      <c r="U92" s="39">
        <f t="shared" ref="U92" si="73">F92+I92+L92+O92+R92</f>
        <v>13</v>
      </c>
      <c r="V92" s="40">
        <f>E92+E93+H92+H93+K92+K93+N92+N93+Q92+Q93</f>
        <v>1</v>
      </c>
      <c r="W92" s="40">
        <f>D92+D93+G92+G93+J92+J93+M92+M93+P92+P93</f>
        <v>4</v>
      </c>
      <c r="X92" s="40">
        <f>F92+F93+I92+I93+L92+L93+O92+O93+R92+R93</f>
        <v>13</v>
      </c>
    </row>
    <row r="93" spans="1:24" s="9" customFormat="1" ht="32.25" customHeight="1" x14ac:dyDescent="0.25">
      <c r="A93" s="86"/>
      <c r="B93" s="120"/>
      <c r="C93" s="121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39">
        <f t="shared" ref="S93" si="74">D93+G93+J93+M93+P93</f>
        <v>0</v>
      </c>
      <c r="T93" s="39">
        <f t="shared" ref="T93" si="75">E93+H93+K93+N93+Q93</f>
        <v>0</v>
      </c>
      <c r="U93" s="39">
        <f t="shared" ref="U93" si="76">F93+I93+L93+O93+R93</f>
        <v>0</v>
      </c>
      <c r="V93" s="67"/>
      <c r="W93" s="67"/>
      <c r="X93" s="67"/>
    </row>
    <row r="94" spans="1:24" s="63" customFormat="1" ht="24.75" customHeight="1" x14ac:dyDescent="0.3">
      <c r="A94" s="90"/>
      <c r="B94" s="91"/>
      <c r="C94" s="61"/>
      <c r="D94" s="62">
        <f>SUM(D92:D93)</f>
        <v>4</v>
      </c>
      <c r="E94" s="62">
        <f t="shared" ref="E94:X94" si="77">SUM(E92:E93)</f>
        <v>1</v>
      </c>
      <c r="F94" s="62">
        <f t="shared" si="77"/>
        <v>13</v>
      </c>
      <c r="G94" s="62">
        <f t="shared" si="77"/>
        <v>0</v>
      </c>
      <c r="H94" s="62">
        <f t="shared" si="77"/>
        <v>0</v>
      </c>
      <c r="I94" s="62">
        <f t="shared" si="77"/>
        <v>0</v>
      </c>
      <c r="J94" s="62">
        <f t="shared" si="77"/>
        <v>0</v>
      </c>
      <c r="K94" s="62">
        <f t="shared" si="77"/>
        <v>0</v>
      </c>
      <c r="L94" s="62">
        <f t="shared" si="77"/>
        <v>0</v>
      </c>
      <c r="M94" s="62">
        <f t="shared" si="77"/>
        <v>0</v>
      </c>
      <c r="N94" s="62">
        <f t="shared" si="77"/>
        <v>0</v>
      </c>
      <c r="O94" s="62">
        <f t="shared" si="77"/>
        <v>0</v>
      </c>
      <c r="P94" s="62">
        <f t="shared" si="77"/>
        <v>0</v>
      </c>
      <c r="Q94" s="62">
        <f t="shared" si="77"/>
        <v>0</v>
      </c>
      <c r="R94" s="62">
        <f t="shared" si="77"/>
        <v>0</v>
      </c>
      <c r="S94" s="62">
        <f t="shared" si="77"/>
        <v>4</v>
      </c>
      <c r="T94" s="62">
        <f t="shared" si="77"/>
        <v>1</v>
      </c>
      <c r="U94" s="62">
        <f t="shared" si="77"/>
        <v>13</v>
      </c>
      <c r="V94" s="62">
        <f t="shared" si="77"/>
        <v>1</v>
      </c>
      <c r="W94" s="62">
        <f t="shared" si="77"/>
        <v>4</v>
      </c>
      <c r="X94" s="62">
        <f t="shared" si="77"/>
        <v>13</v>
      </c>
    </row>
    <row r="95" spans="1:24" s="9" customFormat="1" ht="75.75" customHeight="1" x14ac:dyDescent="0.3">
      <c r="A95" s="86"/>
      <c r="B95" s="92" t="s">
        <v>61</v>
      </c>
      <c r="C95" s="95" t="s">
        <v>60</v>
      </c>
      <c r="D95" s="51">
        <v>4</v>
      </c>
      <c r="E95" s="51">
        <v>1</v>
      </c>
      <c r="F95" s="51">
        <v>8</v>
      </c>
      <c r="G95" s="51">
        <v>4</v>
      </c>
      <c r="H95" s="51">
        <v>1</v>
      </c>
      <c r="I95" s="51">
        <v>8</v>
      </c>
      <c r="J95" s="51"/>
      <c r="K95" s="51"/>
      <c r="L95" s="51"/>
      <c r="M95" s="51"/>
      <c r="N95" s="51"/>
      <c r="O95" s="51"/>
      <c r="P95" s="51"/>
      <c r="Q95" s="51"/>
      <c r="R95" s="51"/>
      <c r="S95" s="39">
        <f t="shared" ref="S95" si="78">D95+G95+J95+M95+P95</f>
        <v>8</v>
      </c>
      <c r="T95" s="39">
        <f t="shared" ref="T95" si="79">E95+H95+K95+N95+Q95</f>
        <v>2</v>
      </c>
      <c r="U95" s="39">
        <f t="shared" ref="U95" si="80">F95+I95+L95+O95+R95</f>
        <v>16</v>
      </c>
      <c r="V95" s="40">
        <f>E95+H95+K95+N95+Q95</f>
        <v>2</v>
      </c>
      <c r="W95" s="40">
        <f>D95+G95+J95+M95+P95</f>
        <v>8</v>
      </c>
      <c r="X95" s="40">
        <f>F95+I95+L95+O95+R95</f>
        <v>16</v>
      </c>
    </row>
    <row r="96" spans="1:24" s="60" customFormat="1" ht="22.5" customHeight="1" x14ac:dyDescent="0.3">
      <c r="A96" s="64"/>
      <c r="B96" s="93"/>
      <c r="C96" s="59"/>
      <c r="D96" s="65">
        <f>SUM(D95)</f>
        <v>4</v>
      </c>
      <c r="E96" s="65">
        <f t="shared" ref="E96:R96" si="81">SUM(E95)</f>
        <v>1</v>
      </c>
      <c r="F96" s="65">
        <f t="shared" si="81"/>
        <v>8</v>
      </c>
      <c r="G96" s="65">
        <f t="shared" si="81"/>
        <v>4</v>
      </c>
      <c r="H96" s="65">
        <f t="shared" si="81"/>
        <v>1</v>
      </c>
      <c r="I96" s="65">
        <f t="shared" si="81"/>
        <v>8</v>
      </c>
      <c r="J96" s="65">
        <f t="shared" si="81"/>
        <v>0</v>
      </c>
      <c r="K96" s="65">
        <f t="shared" si="81"/>
        <v>0</v>
      </c>
      <c r="L96" s="65">
        <f t="shared" si="81"/>
        <v>0</v>
      </c>
      <c r="M96" s="65">
        <f t="shared" si="81"/>
        <v>0</v>
      </c>
      <c r="N96" s="65">
        <f t="shared" si="81"/>
        <v>0</v>
      </c>
      <c r="O96" s="65">
        <f t="shared" si="81"/>
        <v>0</v>
      </c>
      <c r="P96" s="65">
        <f t="shared" si="81"/>
        <v>0</v>
      </c>
      <c r="Q96" s="65">
        <f t="shared" si="81"/>
        <v>0</v>
      </c>
      <c r="R96" s="65">
        <f t="shared" si="81"/>
        <v>0</v>
      </c>
      <c r="S96" s="66">
        <f>SUM(S95)</f>
        <v>8</v>
      </c>
      <c r="T96" s="66">
        <f t="shared" ref="T96:V96" si="82">SUM(T95)</f>
        <v>2</v>
      </c>
      <c r="U96" s="66">
        <f t="shared" si="82"/>
        <v>16</v>
      </c>
      <c r="V96" s="66">
        <f t="shared" si="82"/>
        <v>2</v>
      </c>
      <c r="W96" s="66">
        <f t="shared" ref="W96" si="83">SUM(W95)</f>
        <v>8</v>
      </c>
      <c r="X96" s="66">
        <f t="shared" ref="X96" si="84">SUM(X95)</f>
        <v>16</v>
      </c>
    </row>
    <row r="97" spans="1:24" ht="18.75" x14ac:dyDescent="0.3">
      <c r="A97" s="23"/>
      <c r="B97" s="23" t="s">
        <v>28</v>
      </c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>
        <f>S16+S23+S29+S35+S41+S49+S52+S59+S64+S70+S74+S77+S82+S86+S88++S91+S94+S96</f>
        <v>452</v>
      </c>
      <c r="T97" s="23">
        <f t="shared" ref="T97:X97" si="85">T16+T23+T29+T35+T41+T49+T52+T59+T64+T70+T74+T77+T82+T86+T88++T91+T94+T96</f>
        <v>100</v>
      </c>
      <c r="U97" s="23">
        <f t="shared" si="85"/>
        <v>1644</v>
      </c>
      <c r="V97" s="23">
        <f t="shared" si="85"/>
        <v>100</v>
      </c>
      <c r="W97" s="23">
        <f t="shared" si="85"/>
        <v>452</v>
      </c>
      <c r="X97" s="23">
        <f t="shared" si="85"/>
        <v>1644</v>
      </c>
    </row>
    <row r="98" spans="1:24" ht="14.25" customHeight="1" x14ac:dyDescent="0.3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 t="s">
        <v>32</v>
      </c>
      <c r="W98" s="22" t="s">
        <v>33</v>
      </c>
      <c r="X98" s="22" t="s">
        <v>34</v>
      </c>
    </row>
    <row r="99" spans="1:24" ht="12.75" customHeight="1" x14ac:dyDescent="0.3">
      <c r="A99" s="22"/>
      <c r="B99" s="22" t="s">
        <v>35</v>
      </c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>
        <f>V82+V91+V94</f>
        <v>4</v>
      </c>
      <c r="W99" s="22">
        <f t="shared" ref="W99:X99" si="86">W82+W91+W94</f>
        <v>48</v>
      </c>
      <c r="X99" s="22">
        <f t="shared" si="86"/>
        <v>54</v>
      </c>
    </row>
    <row r="100" spans="1:24" ht="14.25" customHeight="1" x14ac:dyDescent="0.3">
      <c r="A100" s="22"/>
      <c r="B100" s="22" t="s">
        <v>36</v>
      </c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>
        <f>V88+V96</f>
        <v>4</v>
      </c>
      <c r="W100" s="22">
        <f t="shared" ref="W100:X100" si="87">W88+W96</f>
        <v>17</v>
      </c>
      <c r="X100" s="22">
        <f t="shared" si="87"/>
        <v>32</v>
      </c>
    </row>
    <row r="101" spans="1:24" ht="18.75" x14ac:dyDescent="0.3">
      <c r="A101" s="22"/>
      <c r="B101" s="22" t="s">
        <v>37</v>
      </c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>
        <f>V10+V19+V24+V32+V36+V42+V50+V55+V60</f>
        <v>76</v>
      </c>
      <c r="W101" s="22">
        <f>W10+W19+W24+W32+W36+W42+W50+W55+W60</f>
        <v>296</v>
      </c>
      <c r="X101" s="22">
        <f>X10+X19+X24+X32+X36+X42+X50+X55+X60</f>
        <v>1325</v>
      </c>
    </row>
    <row r="102" spans="1:24" ht="18.75" x14ac:dyDescent="0.3">
      <c r="A102" s="22"/>
      <c r="B102" s="22" t="s">
        <v>54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>
        <f>V70+V74+V77+V86</f>
        <v>16</v>
      </c>
      <c r="W102" s="22">
        <f t="shared" ref="W102:X102" si="88">W70+W74+W77+W86</f>
        <v>91</v>
      </c>
      <c r="X102" s="22">
        <f t="shared" si="88"/>
        <v>233</v>
      </c>
    </row>
    <row r="103" spans="1:24" ht="18.75" x14ac:dyDescent="0.3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>
        <f>SUM(V99:V102)</f>
        <v>100</v>
      </c>
      <c r="W103" s="22">
        <f>SUM(W99:W102)</f>
        <v>452</v>
      </c>
      <c r="X103" s="22">
        <f>SUM(X99:X102)</f>
        <v>1644</v>
      </c>
    </row>
  </sheetData>
  <mergeCells count="102">
    <mergeCell ref="C25:C28"/>
    <mergeCell ref="B89:B90"/>
    <mergeCell ref="C89:C90"/>
    <mergeCell ref="C92:C93"/>
    <mergeCell ref="B92:B93"/>
    <mergeCell ref="C75:C76"/>
    <mergeCell ref="B75:B76"/>
    <mergeCell ref="C19:C20"/>
    <mergeCell ref="B19:B22"/>
    <mergeCell ref="A89:A90"/>
    <mergeCell ref="S53:U53"/>
    <mergeCell ref="G53:I53"/>
    <mergeCell ref="J53:L53"/>
    <mergeCell ref="M53:O53"/>
    <mergeCell ref="P53:R53"/>
    <mergeCell ref="B83:B85"/>
    <mergeCell ref="C60:C63"/>
    <mergeCell ref="C55:C58"/>
    <mergeCell ref="C71:C73"/>
    <mergeCell ref="C83:C85"/>
    <mergeCell ref="A75:A76"/>
    <mergeCell ref="B71:B73"/>
    <mergeCell ref="A55:A58"/>
    <mergeCell ref="B80:B81"/>
    <mergeCell ref="C80:C81"/>
    <mergeCell ref="B55:B58"/>
    <mergeCell ref="C53:C54"/>
    <mergeCell ref="D53:F53"/>
    <mergeCell ref="C65:C69"/>
    <mergeCell ref="A53:A54"/>
    <mergeCell ref="B53:B54"/>
    <mergeCell ref="B65:B69"/>
    <mergeCell ref="A71:A72"/>
    <mergeCell ref="B1:E1"/>
    <mergeCell ref="I1:W1"/>
    <mergeCell ref="B2:D2"/>
    <mergeCell ref="I2:X2"/>
    <mergeCell ref="B3:D3"/>
    <mergeCell ref="I3:X3"/>
    <mergeCell ref="D8:F8"/>
    <mergeCell ref="G8:I8"/>
    <mergeCell ref="J8:L8"/>
    <mergeCell ref="M8:O8"/>
    <mergeCell ref="P8:R8"/>
    <mergeCell ref="S8:U8"/>
    <mergeCell ref="B8:B9"/>
    <mergeCell ref="C8:C9"/>
    <mergeCell ref="V8:X8"/>
    <mergeCell ref="B4:E4"/>
    <mergeCell ref="I4:W4"/>
    <mergeCell ref="I6:X6"/>
    <mergeCell ref="F7:M7"/>
    <mergeCell ref="B5:G5"/>
    <mergeCell ref="B17:B18"/>
    <mergeCell ref="A8:A9"/>
    <mergeCell ref="C30:C31"/>
    <mergeCell ref="D30:F30"/>
    <mergeCell ref="G30:I30"/>
    <mergeCell ref="N5:T5"/>
    <mergeCell ref="S17:U17"/>
    <mergeCell ref="C17:C18"/>
    <mergeCell ref="D17:F17"/>
    <mergeCell ref="G17:I17"/>
    <mergeCell ref="M17:O17"/>
    <mergeCell ref="P17:R17"/>
    <mergeCell ref="S30:U30"/>
    <mergeCell ref="A10:A15"/>
    <mergeCell ref="B10:B15"/>
    <mergeCell ref="J30:L30"/>
    <mergeCell ref="A19:A22"/>
    <mergeCell ref="A17:A18"/>
    <mergeCell ref="J17:L17"/>
    <mergeCell ref="B24:B28"/>
    <mergeCell ref="A30:A31"/>
    <mergeCell ref="B30:B31"/>
    <mergeCell ref="M30:O30"/>
    <mergeCell ref="P30:R30"/>
    <mergeCell ref="P78:R78"/>
    <mergeCell ref="S78:U78"/>
    <mergeCell ref="A83:A85"/>
    <mergeCell ref="A78:A79"/>
    <mergeCell ref="B78:B79"/>
    <mergeCell ref="C78:C79"/>
    <mergeCell ref="D78:F78"/>
    <mergeCell ref="G78:I78"/>
    <mergeCell ref="J78:L78"/>
    <mergeCell ref="A32:A34"/>
    <mergeCell ref="B32:B34"/>
    <mergeCell ref="A36:A40"/>
    <mergeCell ref="B36:B40"/>
    <mergeCell ref="C32:C34"/>
    <mergeCell ref="C36:C40"/>
    <mergeCell ref="B50:B51"/>
    <mergeCell ref="C50:C51"/>
    <mergeCell ref="M78:O78"/>
    <mergeCell ref="B42:B48"/>
    <mergeCell ref="C42:C48"/>
    <mergeCell ref="A50:A51"/>
    <mergeCell ref="A42:A48"/>
    <mergeCell ref="A60:A63"/>
    <mergeCell ref="B60:B63"/>
    <mergeCell ref="A65:A69"/>
  </mergeCells>
  <pageMargins left="0.25" right="0.16666666666666666" top="0.1111111111111111" bottom="0.30555555555555558" header="0.3" footer="0.3"/>
  <pageSetup paperSize="9" scale="62" orientation="landscape" horizontalDpi="180" verticalDpi="180" r:id="rId1"/>
  <rowBreaks count="4" manualBreakCount="4">
    <brk id="16" max="23" man="1"/>
    <brk id="29" max="23" man="1"/>
    <brk id="52" max="23" man="1"/>
    <brk id="77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2024-10-07T05:04:59Z</dcterms:modified>
</cp:coreProperties>
</file>